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Alquiler'!$A$1:$J$69</definedName>
    <definedName name="_xlnm.Print_Area" localSheetId="3">'Vivi Ini Area Funcional'!$A$1:$J$212</definedName>
    <definedName name="_xlnm.Print_Area" localSheetId="4">'Vivi Ini Capitales'!$A$1:$J$38</definedName>
    <definedName name="_xlnm.Print_Area" localSheetId="1">'Vivi Ini iniciativa publica'!$A$1:$J$91</definedName>
    <definedName name="_xlnm.Print_Area" localSheetId="0">'Viviendas Iniciadas'!$A$1:$L$101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J172" i="12" l="1"/>
  <c r="J78" i="1" l="1"/>
  <c r="J77" i="1"/>
  <c r="J76" i="1"/>
  <c r="I78" i="1"/>
  <c r="I77" i="1"/>
  <c r="I76" i="1"/>
  <c r="H78" i="1"/>
  <c r="H77" i="1"/>
  <c r="H76" i="1"/>
  <c r="G78" i="1"/>
  <c r="G77" i="1"/>
  <c r="G76" i="1"/>
  <c r="F78" i="1"/>
  <c r="F77" i="1"/>
  <c r="F76" i="1"/>
  <c r="E78" i="1"/>
  <c r="E77" i="1"/>
  <c r="E76" i="1"/>
  <c r="D78" i="1"/>
  <c r="D77" i="1"/>
  <c r="D76" i="1"/>
  <c r="C78" i="1"/>
  <c r="C77" i="1"/>
  <c r="C76" i="1"/>
  <c r="J31" i="11" l="1"/>
  <c r="J22" i="11"/>
  <c r="J13" i="11"/>
  <c r="J22" i="12"/>
  <c r="J40" i="12" s="1"/>
  <c r="J58" i="12" s="1"/>
  <c r="J76" i="12" s="1"/>
  <c r="J94" i="12" s="1"/>
  <c r="J112" i="12" s="1"/>
  <c r="J130" i="12" s="1"/>
  <c r="J190" i="12" s="1"/>
  <c r="J188" i="12"/>
  <c r="J169" i="12"/>
  <c r="J146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0" i="12"/>
  <c r="J92" i="12"/>
  <c r="J73" i="12"/>
  <c r="J205" i="12" s="1"/>
  <c r="J72" i="12"/>
  <c r="J71" i="12"/>
  <c r="J70" i="12"/>
  <c r="J202" i="12" s="1"/>
  <c r="J69" i="12"/>
  <c r="J201" i="12" s="1"/>
  <c r="J68" i="12"/>
  <c r="J67" i="12"/>
  <c r="J66" i="12"/>
  <c r="J198" i="12" s="1"/>
  <c r="J65" i="12"/>
  <c r="J197" i="12" s="1"/>
  <c r="J64" i="12"/>
  <c r="J63" i="12"/>
  <c r="J62" i="12"/>
  <c r="J194" i="12" s="1"/>
  <c r="J61" i="12"/>
  <c r="J193" i="12" s="1"/>
  <c r="J60" i="12"/>
  <c r="J59" i="12"/>
  <c r="J56" i="12"/>
  <c r="J38" i="12"/>
  <c r="J20" i="12"/>
  <c r="J12" i="13"/>
  <c r="J18" i="13" s="1"/>
  <c r="J24" i="13" s="1"/>
  <c r="J30" i="13" s="1"/>
  <c r="J36" i="13" s="1"/>
  <c r="J42" i="13" s="1"/>
  <c r="J59" i="13" s="1"/>
  <c r="J57" i="13"/>
  <c r="J39" i="13"/>
  <c r="J38" i="13"/>
  <c r="J37" i="13"/>
  <c r="J34" i="13"/>
  <c r="J28" i="13"/>
  <c r="J21" i="13"/>
  <c r="J20" i="13"/>
  <c r="J19" i="13"/>
  <c r="J16" i="13"/>
  <c r="J10" i="13"/>
  <c r="J78" i="20"/>
  <c r="J50" i="20"/>
  <c r="J56" i="20" s="1"/>
  <c r="J62" i="20" s="1"/>
  <c r="J81" i="20" s="1"/>
  <c r="J44" i="20"/>
  <c r="J38" i="20"/>
  <c r="J32" i="20"/>
  <c r="J25" i="20"/>
  <c r="J19" i="20"/>
  <c r="J13" i="20"/>
  <c r="J59" i="20"/>
  <c r="J58" i="20"/>
  <c r="J57" i="20"/>
  <c r="J54" i="20"/>
  <c r="J48" i="20"/>
  <c r="J42" i="20"/>
  <c r="J36" i="20"/>
  <c r="J28" i="20"/>
  <c r="J27" i="20"/>
  <c r="J26" i="20"/>
  <c r="J23" i="20"/>
  <c r="J17" i="20"/>
  <c r="J11" i="20"/>
  <c r="J69" i="1"/>
  <c r="J75" i="1" s="1"/>
  <c r="J52" i="1"/>
  <c r="J81" i="1" s="1"/>
  <c r="J46" i="1"/>
  <c r="J40" i="1"/>
  <c r="J34" i="1"/>
  <c r="J28" i="1"/>
  <c r="J22" i="1"/>
  <c r="J16" i="1"/>
  <c r="J10" i="1"/>
  <c r="J99" i="1"/>
  <c r="J79" i="1"/>
  <c r="J73" i="1"/>
  <c r="J67" i="1"/>
  <c r="J50" i="1"/>
  <c r="J43" i="1"/>
  <c r="J42" i="1"/>
  <c r="J41" i="1"/>
  <c r="J38" i="1"/>
  <c r="J32" i="1"/>
  <c r="J25" i="1"/>
  <c r="J24" i="1"/>
  <c r="J23" i="1"/>
  <c r="J20" i="1"/>
  <c r="J14" i="1"/>
  <c r="J8" i="1"/>
  <c r="J191" i="12" l="1"/>
  <c r="J195" i="12"/>
  <c r="J199" i="12"/>
  <c r="J203" i="12"/>
  <c r="J192" i="12"/>
  <c r="J196" i="12"/>
  <c r="J200" i="12"/>
  <c r="J204" i="12"/>
  <c r="J128" i="12"/>
  <c r="J43" i="13"/>
  <c r="J60" i="13" s="1"/>
  <c r="J22" i="13"/>
  <c r="J60" i="20"/>
  <c r="J55" i="1"/>
  <c r="J84" i="1" s="1"/>
  <c r="J95" i="1"/>
  <c r="J44" i="1"/>
  <c r="J32" i="11"/>
  <c r="J74" i="12"/>
  <c r="J45" i="13"/>
  <c r="J62" i="13" s="1"/>
  <c r="J40" i="13"/>
  <c r="J44" i="13"/>
  <c r="J61" i="13" s="1"/>
  <c r="J63" i="20"/>
  <c r="J82" i="20" s="1"/>
  <c r="J64" i="20"/>
  <c r="J83" i="20" s="1"/>
  <c r="J29" i="20"/>
  <c r="J66" i="20" s="1"/>
  <c r="J85" i="20" s="1"/>
  <c r="J65" i="20"/>
  <c r="J84" i="20" s="1"/>
  <c r="J53" i="1"/>
  <c r="J82" i="1" s="1"/>
  <c r="J54" i="1"/>
  <c r="J83" i="1" s="1"/>
  <c r="J26" i="1"/>
  <c r="J206" i="12" l="1"/>
  <c r="J56" i="1"/>
  <c r="J85" i="1" s="1"/>
  <c r="J63" i="13"/>
  <c r="J46" i="13"/>
  <c r="I31" i="11"/>
  <c r="I22" i="11"/>
  <c r="I13" i="11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72" i="12"/>
  <c r="I204" i="12" s="1"/>
  <c r="I71" i="12"/>
  <c r="I70" i="12"/>
  <c r="I202" i="12" s="1"/>
  <c r="I69" i="12"/>
  <c r="I68" i="12"/>
  <c r="I200" i="12" s="1"/>
  <c r="I67" i="12"/>
  <c r="I66" i="12"/>
  <c r="I198" i="12" s="1"/>
  <c r="I65" i="12"/>
  <c r="I64" i="12"/>
  <c r="I196" i="12" s="1"/>
  <c r="I63" i="12"/>
  <c r="I62" i="12"/>
  <c r="I194" i="12" s="1"/>
  <c r="I61" i="12"/>
  <c r="I60" i="12"/>
  <c r="I192" i="12" s="1"/>
  <c r="I59" i="12"/>
  <c r="I56" i="12"/>
  <c r="I38" i="12"/>
  <c r="I20" i="12"/>
  <c r="I57" i="13"/>
  <c r="I39" i="13"/>
  <c r="I38" i="13"/>
  <c r="I37" i="13"/>
  <c r="I34" i="13"/>
  <c r="I28" i="13"/>
  <c r="I21" i="13"/>
  <c r="I20" i="13"/>
  <c r="I19" i="13"/>
  <c r="I16" i="13"/>
  <c r="I10" i="13"/>
  <c r="I59" i="20"/>
  <c r="I58" i="20"/>
  <c r="I57" i="20"/>
  <c r="I54" i="20"/>
  <c r="I48" i="20"/>
  <c r="I42" i="20"/>
  <c r="I36" i="20"/>
  <c r="I28" i="20"/>
  <c r="I27" i="20"/>
  <c r="I26" i="20"/>
  <c r="I23" i="20"/>
  <c r="I17" i="20"/>
  <c r="I11" i="20"/>
  <c r="I99" i="1"/>
  <c r="I73" i="1"/>
  <c r="I67" i="1"/>
  <c r="I78" i="20" s="1"/>
  <c r="I50" i="1"/>
  <c r="I43" i="1"/>
  <c r="I42" i="1"/>
  <c r="I41" i="1"/>
  <c r="I38" i="1"/>
  <c r="I32" i="1"/>
  <c r="I25" i="1"/>
  <c r="I24" i="1"/>
  <c r="I23" i="1"/>
  <c r="I20" i="1"/>
  <c r="I14" i="1"/>
  <c r="I8" i="1"/>
  <c r="I193" i="12" l="1"/>
  <c r="I197" i="12"/>
  <c r="I201" i="12"/>
  <c r="I205" i="12"/>
  <c r="I191" i="12"/>
  <c r="I195" i="12"/>
  <c r="I199" i="12"/>
  <c r="I203" i="12"/>
  <c r="I53" i="1"/>
  <c r="I82" i="1" s="1"/>
  <c r="I44" i="13"/>
  <c r="I61" i="13" s="1"/>
  <c r="I64" i="20"/>
  <c r="I83" i="20" s="1"/>
  <c r="I79" i="1"/>
  <c r="I40" i="13"/>
  <c r="I32" i="11"/>
  <c r="I128" i="12"/>
  <c r="I74" i="12"/>
  <c r="I45" i="13"/>
  <c r="I62" i="13" s="1"/>
  <c r="I43" i="13"/>
  <c r="I60" i="13" s="1"/>
  <c r="I22" i="13"/>
  <c r="I65" i="20"/>
  <c r="I84" i="20" s="1"/>
  <c r="I60" i="20"/>
  <c r="I29" i="20"/>
  <c r="I66" i="20" s="1"/>
  <c r="I85" i="20" s="1"/>
  <c r="I63" i="20"/>
  <c r="I82" i="20" s="1"/>
  <c r="I55" i="1"/>
  <c r="I84" i="1" s="1"/>
  <c r="I54" i="1"/>
  <c r="I83" i="1" s="1"/>
  <c r="I44" i="1"/>
  <c r="I26" i="1"/>
  <c r="A37" i="11"/>
  <c r="A211" i="12"/>
  <c r="A68" i="13"/>
  <c r="I46" i="13" l="1"/>
  <c r="I56" i="1"/>
  <c r="I85" i="1" s="1"/>
  <c r="I206" i="12"/>
  <c r="I63" i="13"/>
  <c r="A38" i="11"/>
  <c r="A212" i="12"/>
  <c r="A69" i="13"/>
  <c r="A91" i="20"/>
  <c r="A90" i="20"/>
  <c r="H31" i="11" l="1"/>
  <c r="H22" i="11"/>
  <c r="H13" i="11"/>
  <c r="H188" i="12"/>
  <c r="H169" i="12"/>
  <c r="H146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0" i="12"/>
  <c r="H92" i="12"/>
  <c r="H73" i="12"/>
  <c r="H72" i="12"/>
  <c r="H204" i="12" s="1"/>
  <c r="H71" i="12"/>
  <c r="H70" i="12"/>
  <c r="H69" i="12"/>
  <c r="H68" i="12"/>
  <c r="H200" i="12" s="1"/>
  <c r="H67" i="12"/>
  <c r="H66" i="12"/>
  <c r="H65" i="12"/>
  <c r="H64" i="12"/>
  <c r="H196" i="12" s="1"/>
  <c r="H63" i="12"/>
  <c r="H62" i="12"/>
  <c r="H194" i="12" s="1"/>
  <c r="H61" i="12"/>
  <c r="H60" i="12"/>
  <c r="H192" i="12" s="1"/>
  <c r="H59" i="12"/>
  <c r="H56" i="12"/>
  <c r="H38" i="12"/>
  <c r="H20" i="12"/>
  <c r="H57" i="13"/>
  <c r="H39" i="13"/>
  <c r="H38" i="13"/>
  <c r="H37" i="13"/>
  <c r="H34" i="13"/>
  <c r="H28" i="13"/>
  <c r="H21" i="13"/>
  <c r="H20" i="13"/>
  <c r="H44" i="13" s="1"/>
  <c r="H61" i="13" s="1"/>
  <c r="H19" i="13"/>
  <c r="H16" i="13"/>
  <c r="H10" i="13"/>
  <c r="H59" i="20"/>
  <c r="H58" i="20"/>
  <c r="H57" i="20"/>
  <c r="H54" i="20"/>
  <c r="H48" i="20"/>
  <c r="H42" i="20"/>
  <c r="H36" i="20"/>
  <c r="H28" i="20"/>
  <c r="H27" i="20"/>
  <c r="H26" i="20"/>
  <c r="H23" i="20"/>
  <c r="H17" i="20"/>
  <c r="H11" i="20"/>
  <c r="H99" i="1"/>
  <c r="H79" i="1"/>
  <c r="H73" i="1"/>
  <c r="H67" i="1"/>
  <c r="H78" i="20" s="1"/>
  <c r="H50" i="1"/>
  <c r="H43" i="1"/>
  <c r="H42" i="1"/>
  <c r="H41" i="1"/>
  <c r="H38" i="1"/>
  <c r="H32" i="1"/>
  <c r="H25" i="1"/>
  <c r="H24" i="1"/>
  <c r="H23" i="1"/>
  <c r="H20" i="1"/>
  <c r="H14" i="1"/>
  <c r="H8" i="1"/>
  <c r="H198" i="12" l="1"/>
  <c r="H202" i="12"/>
  <c r="H193" i="12"/>
  <c r="H197" i="12"/>
  <c r="H201" i="12"/>
  <c r="H205" i="12"/>
  <c r="H191" i="12"/>
  <c r="H195" i="12"/>
  <c r="H199" i="12"/>
  <c r="H203" i="12"/>
  <c r="H32" i="11"/>
  <c r="H43" i="13"/>
  <c r="H45" i="13"/>
  <c r="H62" i="13" s="1"/>
  <c r="H40" i="13"/>
  <c r="H128" i="12"/>
  <c r="H22" i="13"/>
  <c r="H29" i="20"/>
  <c r="H54" i="1"/>
  <c r="H83" i="1" s="1"/>
  <c r="H53" i="1"/>
  <c r="H82" i="1" s="1"/>
  <c r="H74" i="12"/>
  <c r="H65" i="20"/>
  <c r="H84" i="20" s="1"/>
  <c r="H63" i="20"/>
  <c r="H82" i="20" s="1"/>
  <c r="H60" i="20"/>
  <c r="H64" i="20"/>
  <c r="H83" i="20" s="1"/>
  <c r="H55" i="1"/>
  <c r="H84" i="1" s="1"/>
  <c r="H44" i="1"/>
  <c r="H26" i="1"/>
  <c r="H60" i="13" l="1"/>
  <c r="H63" i="13" s="1"/>
  <c r="H46" i="13"/>
  <c r="H66" i="20"/>
  <c r="H85" i="20" s="1"/>
  <c r="H56" i="1"/>
  <c r="H85" i="1" s="1"/>
  <c r="H206" i="12"/>
  <c r="C26" i="20"/>
  <c r="D26" i="20"/>
  <c r="E26" i="20"/>
  <c r="F26" i="20"/>
  <c r="G26" i="20"/>
  <c r="C27" i="20"/>
  <c r="D27" i="20"/>
  <c r="E27" i="20"/>
  <c r="F27" i="20"/>
  <c r="G27" i="20"/>
  <c r="C28" i="20"/>
  <c r="D28" i="20"/>
  <c r="E28" i="20"/>
  <c r="F28" i="20"/>
  <c r="G28" i="20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G59" i="20" l="1"/>
  <c r="F59" i="20"/>
  <c r="E59" i="20"/>
  <c r="D59" i="20"/>
  <c r="G58" i="20"/>
  <c r="F58" i="20"/>
  <c r="E58" i="20"/>
  <c r="D58" i="20"/>
  <c r="G57" i="20"/>
  <c r="F57" i="20"/>
  <c r="E57" i="20"/>
  <c r="D57" i="20"/>
  <c r="C59" i="20"/>
  <c r="C58" i="20"/>
  <c r="C57" i="20"/>
  <c r="G14" i="1" l="1"/>
  <c r="F73" i="1"/>
  <c r="G31" i="11"/>
  <c r="G22" i="11"/>
  <c r="G13" i="11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88" i="12"/>
  <c r="G169" i="12"/>
  <c r="G146" i="12"/>
  <c r="G110" i="12"/>
  <c r="G92" i="12"/>
  <c r="G73" i="12"/>
  <c r="G205" i="12" s="1"/>
  <c r="G72" i="12"/>
  <c r="G204" i="12" s="1"/>
  <c r="G71" i="12"/>
  <c r="G70" i="12"/>
  <c r="G202" i="12" s="1"/>
  <c r="G69" i="12"/>
  <c r="G201" i="12" s="1"/>
  <c r="G68" i="12"/>
  <c r="G200" i="12" s="1"/>
  <c r="G67" i="12"/>
  <c r="G66" i="12"/>
  <c r="G198" i="12" s="1"/>
  <c r="G65" i="12"/>
  <c r="G197" i="12" s="1"/>
  <c r="G64" i="12"/>
  <c r="G196" i="12" s="1"/>
  <c r="G63" i="12"/>
  <c r="G62" i="12"/>
  <c r="G194" i="12" s="1"/>
  <c r="G61" i="12"/>
  <c r="G193" i="12" s="1"/>
  <c r="G60" i="12"/>
  <c r="G192" i="12" s="1"/>
  <c r="G59" i="12"/>
  <c r="G56" i="12"/>
  <c r="G38" i="12"/>
  <c r="G20" i="12"/>
  <c r="G57" i="13"/>
  <c r="G39" i="13"/>
  <c r="G38" i="13"/>
  <c r="G37" i="13"/>
  <c r="G34" i="13"/>
  <c r="G28" i="13"/>
  <c r="G21" i="13"/>
  <c r="G20" i="13"/>
  <c r="G19" i="13"/>
  <c r="G16" i="13"/>
  <c r="G10" i="13"/>
  <c r="G54" i="20"/>
  <c r="G48" i="20"/>
  <c r="G42" i="20"/>
  <c r="G36" i="20"/>
  <c r="G65" i="20"/>
  <c r="G84" i="20" s="1"/>
  <c r="G64" i="20"/>
  <c r="G83" i="20" s="1"/>
  <c r="G23" i="20"/>
  <c r="G17" i="20"/>
  <c r="G11" i="20"/>
  <c r="G99" i="1"/>
  <c r="G73" i="1"/>
  <c r="G67" i="1"/>
  <c r="G78" i="20" s="1"/>
  <c r="G50" i="1"/>
  <c r="G43" i="1"/>
  <c r="G42" i="1"/>
  <c r="G41" i="1"/>
  <c r="G38" i="1"/>
  <c r="G32" i="1"/>
  <c r="G20" i="1"/>
  <c r="G8" i="1"/>
  <c r="F57" i="13"/>
  <c r="F75" i="20"/>
  <c r="F76" i="20"/>
  <c r="F77" i="20"/>
  <c r="A36" i="11"/>
  <c r="A210" i="12"/>
  <c r="A89" i="20"/>
  <c r="A67" i="13" s="1"/>
  <c r="F31" i="11"/>
  <c r="F22" i="11"/>
  <c r="F13" i="11"/>
  <c r="F188" i="12"/>
  <c r="F169" i="12"/>
  <c r="F146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0" i="12"/>
  <c r="F92" i="12"/>
  <c r="F73" i="12"/>
  <c r="F205" i="12" s="1"/>
  <c r="F72" i="12"/>
  <c r="F71" i="12"/>
  <c r="F203" i="12" s="1"/>
  <c r="F70" i="12"/>
  <c r="F69" i="12"/>
  <c r="F201" i="12" s="1"/>
  <c r="F68" i="12"/>
  <c r="F67" i="12"/>
  <c r="F199" i="12" s="1"/>
  <c r="F66" i="12"/>
  <c r="F65" i="12"/>
  <c r="F197" i="12" s="1"/>
  <c r="F64" i="12"/>
  <c r="F63" i="12"/>
  <c r="F195" i="12" s="1"/>
  <c r="F62" i="12"/>
  <c r="F61" i="12"/>
  <c r="F193" i="12" s="1"/>
  <c r="F60" i="12"/>
  <c r="F59" i="12"/>
  <c r="F191" i="12" s="1"/>
  <c r="F56" i="12"/>
  <c r="F38" i="12"/>
  <c r="F20" i="12"/>
  <c r="F39" i="13"/>
  <c r="F38" i="13"/>
  <c r="F37" i="13"/>
  <c r="F34" i="13"/>
  <c r="F28" i="13"/>
  <c r="F21" i="13"/>
  <c r="F20" i="13"/>
  <c r="F19" i="13"/>
  <c r="F16" i="13"/>
  <c r="F10" i="13"/>
  <c r="F65" i="20"/>
  <c r="F54" i="20"/>
  <c r="F48" i="20"/>
  <c r="F42" i="20"/>
  <c r="F36" i="20"/>
  <c r="F64" i="20"/>
  <c r="F23" i="20"/>
  <c r="F17" i="20"/>
  <c r="F11" i="20"/>
  <c r="F99" i="1"/>
  <c r="F67" i="1"/>
  <c r="F78" i="20" s="1"/>
  <c r="F50" i="1"/>
  <c r="F43" i="1"/>
  <c r="F42" i="1"/>
  <c r="F41" i="1"/>
  <c r="F38" i="1"/>
  <c r="F32" i="1"/>
  <c r="F20" i="1"/>
  <c r="F14" i="1"/>
  <c r="F8" i="1"/>
  <c r="E21" i="13"/>
  <c r="E39" i="13"/>
  <c r="E34" i="13"/>
  <c r="E16" i="13"/>
  <c r="E10" i="13"/>
  <c r="E31" i="11"/>
  <c r="E22" i="11"/>
  <c r="E13" i="11"/>
  <c r="E60" i="12"/>
  <c r="E61" i="12"/>
  <c r="E62" i="12"/>
  <c r="E194" i="12" s="1"/>
  <c r="E63" i="12"/>
  <c r="E64" i="12"/>
  <c r="E65" i="12"/>
  <c r="E66" i="12"/>
  <c r="E198" i="12" s="1"/>
  <c r="E67" i="12"/>
  <c r="E68" i="12"/>
  <c r="E69" i="12"/>
  <c r="E70" i="12"/>
  <c r="E202" i="12" s="1"/>
  <c r="E71" i="12"/>
  <c r="E72" i="12"/>
  <c r="E73" i="12"/>
  <c r="E59" i="12"/>
  <c r="E56" i="12"/>
  <c r="D56" i="12"/>
  <c r="C56" i="12"/>
  <c r="E42" i="20"/>
  <c r="D42" i="20"/>
  <c r="C42" i="20"/>
  <c r="E42" i="1"/>
  <c r="E20" i="1"/>
  <c r="D20" i="1"/>
  <c r="C20" i="1"/>
  <c r="E64" i="20"/>
  <c r="E83" i="20" s="1"/>
  <c r="D23" i="20"/>
  <c r="D64" i="20"/>
  <c r="D83" i="20" s="1"/>
  <c r="D65" i="20"/>
  <c r="D84" i="20" s="1"/>
  <c r="E63" i="20"/>
  <c r="E82" i="20" s="1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88" i="12"/>
  <c r="E169" i="12"/>
  <c r="E146" i="12"/>
  <c r="E110" i="12"/>
  <c r="E92" i="12"/>
  <c r="E38" i="12"/>
  <c r="E20" i="12"/>
  <c r="E19" i="13"/>
  <c r="E37" i="13"/>
  <c r="E20" i="13"/>
  <c r="E38" i="13"/>
  <c r="E57" i="13"/>
  <c r="E28" i="13"/>
  <c r="E67" i="1"/>
  <c r="E78" i="20" s="1"/>
  <c r="E54" i="20"/>
  <c r="E48" i="20"/>
  <c r="E36" i="20"/>
  <c r="E23" i="20"/>
  <c r="E17" i="20"/>
  <c r="E11" i="20"/>
  <c r="E99" i="1"/>
  <c r="E8" i="1"/>
  <c r="E14" i="1"/>
  <c r="E32" i="1"/>
  <c r="E38" i="1"/>
  <c r="E50" i="1"/>
  <c r="E43" i="1"/>
  <c r="E41" i="1"/>
  <c r="E73" i="1"/>
  <c r="D39" i="13"/>
  <c r="D21" i="13"/>
  <c r="D19" i="13"/>
  <c r="D37" i="13"/>
  <c r="D20" i="13"/>
  <c r="D38" i="13"/>
  <c r="D10" i="13"/>
  <c r="D67" i="1"/>
  <c r="D78" i="20" s="1"/>
  <c r="D99" i="1"/>
  <c r="D73" i="1"/>
  <c r="D31" i="11"/>
  <c r="D22" i="11"/>
  <c r="D13" i="11"/>
  <c r="D20" i="12"/>
  <c r="D38" i="12"/>
  <c r="D59" i="12"/>
  <c r="D60" i="12"/>
  <c r="D192" i="12" s="1"/>
  <c r="D61" i="12"/>
  <c r="D62" i="12"/>
  <c r="D63" i="12"/>
  <c r="D64" i="12"/>
  <c r="D196" i="12" s="1"/>
  <c r="D65" i="12"/>
  <c r="D66" i="12"/>
  <c r="D67" i="12"/>
  <c r="D68" i="12"/>
  <c r="D200" i="12" s="1"/>
  <c r="D69" i="12"/>
  <c r="D70" i="12"/>
  <c r="D71" i="12"/>
  <c r="D72" i="12"/>
  <c r="D204" i="12" s="1"/>
  <c r="D73" i="12"/>
  <c r="D92" i="12"/>
  <c r="D110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46" i="12"/>
  <c r="D169" i="12"/>
  <c r="D188" i="12"/>
  <c r="D57" i="13"/>
  <c r="D34" i="13"/>
  <c r="D28" i="13"/>
  <c r="D16" i="13"/>
  <c r="D11" i="20"/>
  <c r="D17" i="20"/>
  <c r="D36" i="20"/>
  <c r="D48" i="20"/>
  <c r="D54" i="20"/>
  <c r="D41" i="1"/>
  <c r="D53" i="1" s="1"/>
  <c r="D42" i="1"/>
  <c r="D43" i="1"/>
  <c r="D8" i="1"/>
  <c r="D14" i="1"/>
  <c r="D50" i="1"/>
  <c r="D38" i="1"/>
  <c r="D32" i="1"/>
  <c r="C11" i="20"/>
  <c r="C36" i="20"/>
  <c r="C17" i="20"/>
  <c r="C54" i="20"/>
  <c r="C64" i="20"/>
  <c r="C83" i="20" s="1"/>
  <c r="C48" i="20"/>
  <c r="C67" i="1"/>
  <c r="C78" i="20" s="1"/>
  <c r="C65" i="20"/>
  <c r="C84" i="20" s="1"/>
  <c r="C188" i="12"/>
  <c r="C169" i="12"/>
  <c r="C61" i="12"/>
  <c r="C115" i="12"/>
  <c r="C193" i="12" s="1"/>
  <c r="C62" i="12"/>
  <c r="C116" i="12"/>
  <c r="C63" i="12"/>
  <c r="C117" i="12"/>
  <c r="C195" i="12" s="1"/>
  <c r="C59" i="12"/>
  <c r="C113" i="12"/>
  <c r="C60" i="12"/>
  <c r="C114" i="12"/>
  <c r="C192" i="12" s="1"/>
  <c r="C64" i="12"/>
  <c r="C118" i="12"/>
  <c r="C65" i="12"/>
  <c r="C119" i="12"/>
  <c r="C66" i="12"/>
  <c r="C120" i="12"/>
  <c r="C67" i="12"/>
  <c r="C199" i="12" s="1"/>
  <c r="C68" i="12"/>
  <c r="C122" i="12"/>
  <c r="C69" i="12"/>
  <c r="C201" i="12" s="1"/>
  <c r="C123" i="12"/>
  <c r="C70" i="12"/>
  <c r="C124" i="12"/>
  <c r="C71" i="12"/>
  <c r="C203" i="12" s="1"/>
  <c r="C125" i="12"/>
  <c r="C72" i="12"/>
  <c r="C126" i="12"/>
  <c r="C73" i="12"/>
  <c r="C205" i="12" s="1"/>
  <c r="C127" i="12"/>
  <c r="C92" i="12"/>
  <c r="C110" i="12"/>
  <c r="C38" i="12"/>
  <c r="C20" i="12"/>
  <c r="C8" i="1"/>
  <c r="C14" i="1"/>
  <c r="C38" i="1"/>
  <c r="C32" i="1"/>
  <c r="C50" i="1"/>
  <c r="C73" i="1"/>
  <c r="C41" i="1"/>
  <c r="C53" i="1" s="1"/>
  <c r="C42" i="1"/>
  <c r="C43" i="1"/>
  <c r="C55" i="1" s="1"/>
  <c r="C99" i="1"/>
  <c r="C13" i="11"/>
  <c r="C22" i="11"/>
  <c r="C31" i="11"/>
  <c r="C146" i="12"/>
  <c r="C57" i="13"/>
  <c r="C37" i="13"/>
  <c r="C19" i="13"/>
  <c r="C38" i="13"/>
  <c r="C20" i="13"/>
  <c r="C39" i="13"/>
  <c r="C21" i="13"/>
  <c r="C34" i="13"/>
  <c r="C28" i="13"/>
  <c r="C16" i="13"/>
  <c r="C10" i="13"/>
  <c r="C63" i="20"/>
  <c r="C82" i="20" s="1"/>
  <c r="C23" i="20"/>
  <c r="F128" i="12"/>
  <c r="F79" i="1"/>
  <c r="F40" i="13"/>
  <c r="G22" i="13"/>
  <c r="E65" i="20"/>
  <c r="E84" i="20" s="1"/>
  <c r="G79" i="1"/>
  <c r="G191" i="12" l="1"/>
  <c r="G195" i="12"/>
  <c r="G199" i="12"/>
  <c r="D128" i="12"/>
  <c r="F192" i="12"/>
  <c r="F196" i="12"/>
  <c r="F200" i="12"/>
  <c r="F204" i="12"/>
  <c r="D205" i="12"/>
  <c r="D201" i="12"/>
  <c r="D197" i="12"/>
  <c r="D193" i="12"/>
  <c r="D45" i="13"/>
  <c r="D62" i="13" s="1"/>
  <c r="E203" i="12"/>
  <c r="E199" i="12"/>
  <c r="E195" i="12"/>
  <c r="F194" i="12"/>
  <c r="F198" i="12"/>
  <c r="F202" i="12"/>
  <c r="G203" i="12"/>
  <c r="E191" i="12"/>
  <c r="C198" i="12"/>
  <c r="D203" i="12"/>
  <c r="D199" i="12"/>
  <c r="D195" i="12"/>
  <c r="D191" i="12"/>
  <c r="E205" i="12"/>
  <c r="E201" i="12"/>
  <c r="E197" i="12"/>
  <c r="E193" i="12"/>
  <c r="D202" i="12"/>
  <c r="D198" i="12"/>
  <c r="D194" i="12"/>
  <c r="E204" i="12"/>
  <c r="E200" i="12"/>
  <c r="E196" i="12"/>
  <c r="E192" i="12"/>
  <c r="F45" i="13"/>
  <c r="F62" i="13" s="1"/>
  <c r="C196" i="12"/>
  <c r="C191" i="12"/>
  <c r="C194" i="12"/>
  <c r="F84" i="20"/>
  <c r="C204" i="12"/>
  <c r="C197" i="12"/>
  <c r="D40" i="13"/>
  <c r="C202" i="12"/>
  <c r="C200" i="12"/>
  <c r="C128" i="12"/>
  <c r="C44" i="13"/>
  <c r="C61" i="13" s="1"/>
  <c r="G43" i="13"/>
  <c r="G60" i="13" s="1"/>
  <c r="E44" i="13"/>
  <c r="E61" i="13" s="1"/>
  <c r="E45" i="13"/>
  <c r="E62" i="13" s="1"/>
  <c r="F43" i="13"/>
  <c r="F60" i="13" s="1"/>
  <c r="E22" i="13"/>
  <c r="F32" i="11"/>
  <c r="E44" i="1"/>
  <c r="E32" i="11"/>
  <c r="G32" i="11"/>
  <c r="D32" i="11"/>
  <c r="C45" i="13"/>
  <c r="C62" i="13" s="1"/>
  <c r="D43" i="13"/>
  <c r="D60" i="13" s="1"/>
  <c r="F44" i="13"/>
  <c r="G40" i="13"/>
  <c r="E40" i="13"/>
  <c r="E128" i="12"/>
  <c r="G128" i="12"/>
  <c r="C79" i="1"/>
  <c r="F83" i="20"/>
  <c r="G45" i="13"/>
  <c r="G62" i="13" s="1"/>
  <c r="D79" i="1"/>
  <c r="E79" i="1"/>
  <c r="F44" i="1"/>
  <c r="G44" i="13"/>
  <c r="G61" i="13" s="1"/>
  <c r="D44" i="13"/>
  <c r="D61" i="13" s="1"/>
  <c r="G60" i="20"/>
  <c r="C60" i="20"/>
  <c r="F60" i="20"/>
  <c r="F22" i="13"/>
  <c r="D60" i="20"/>
  <c r="E60" i="20"/>
  <c r="G44" i="1"/>
  <c r="C32" i="11"/>
  <c r="E74" i="12"/>
  <c r="D74" i="12"/>
  <c r="F74" i="12"/>
  <c r="C74" i="12"/>
  <c r="G74" i="12"/>
  <c r="C40" i="13"/>
  <c r="C22" i="13"/>
  <c r="E43" i="13"/>
  <c r="E60" i="13" s="1"/>
  <c r="C43" i="13"/>
  <c r="C60" i="13" s="1"/>
  <c r="D22" i="13"/>
  <c r="F29" i="20"/>
  <c r="F63" i="20"/>
  <c r="F82" i="20" s="1"/>
  <c r="E29" i="20"/>
  <c r="D44" i="1"/>
  <c r="D54" i="1"/>
  <c r="D83" i="1" s="1"/>
  <c r="D55" i="1"/>
  <c r="D84" i="1" s="1"/>
  <c r="E54" i="1"/>
  <c r="E83" i="1" s="1"/>
  <c r="C44" i="1"/>
  <c r="E55" i="1"/>
  <c r="E84" i="1" s="1"/>
  <c r="F54" i="1"/>
  <c r="F83" i="1" s="1"/>
  <c r="G54" i="1"/>
  <c r="G83" i="1" s="1"/>
  <c r="G26" i="1"/>
  <c r="E26" i="1"/>
  <c r="E53" i="1"/>
  <c r="E82" i="1" s="1"/>
  <c r="C26" i="1"/>
  <c r="D26" i="1"/>
  <c r="F55" i="1"/>
  <c r="F84" i="1" s="1"/>
  <c r="F26" i="1"/>
  <c r="F53" i="1"/>
  <c r="F82" i="1" s="1"/>
  <c r="G55" i="1"/>
  <c r="G84" i="1" s="1"/>
  <c r="C54" i="1"/>
  <c r="C83" i="1" s="1"/>
  <c r="G53" i="1"/>
  <c r="G82" i="1" s="1"/>
  <c r="C84" i="1"/>
  <c r="C82" i="1"/>
  <c r="D82" i="1"/>
  <c r="C29" i="20"/>
  <c r="D63" i="20"/>
  <c r="D82" i="20" s="1"/>
  <c r="G63" i="20"/>
  <c r="G82" i="20" s="1"/>
  <c r="D29" i="20"/>
  <c r="G29" i="20"/>
  <c r="F61" i="13" l="1"/>
  <c r="F63" i="13" s="1"/>
  <c r="C66" i="20"/>
  <c r="C85" i="20" s="1"/>
  <c r="D63" i="13"/>
  <c r="D66" i="20"/>
  <c r="D85" i="20" s="1"/>
  <c r="G66" i="20"/>
  <c r="G85" i="20" s="1"/>
  <c r="C56" i="1"/>
  <c r="C85" i="1" s="1"/>
  <c r="E56" i="1"/>
  <c r="E85" i="1" s="1"/>
  <c r="F206" i="12"/>
  <c r="F46" i="13"/>
  <c r="E66" i="20"/>
  <c r="E85" i="20" s="1"/>
  <c r="G56" i="1"/>
  <c r="G85" i="1" s="1"/>
  <c r="G206" i="12"/>
  <c r="D206" i="12"/>
  <c r="C206" i="12"/>
  <c r="E206" i="12"/>
  <c r="D56" i="1"/>
  <c r="D85" i="1" s="1"/>
  <c r="G63" i="13"/>
  <c r="F66" i="20"/>
  <c r="F85" i="20" s="1"/>
  <c r="F56" i="1"/>
  <c r="F85" i="1" s="1"/>
  <c r="G46" i="13"/>
  <c r="D46" i="13"/>
  <c r="E63" i="13"/>
  <c r="E46" i="13"/>
  <c r="C63" i="13"/>
  <c r="C46" i="13"/>
</calcChain>
</file>

<file path=xl/sharedStrings.xml><?xml version="1.0" encoding="utf-8"?>
<sst xmlns="http://schemas.openxmlformats.org/spreadsheetml/2006/main" count="449" uniqueCount="92">
  <si>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</si>
  <si>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</si>
  <si>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</si>
  <si>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</si>
  <si>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</si>
  <si>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</si>
  <si>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</si>
  <si>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</si>
  <si>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</si>
  <si>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</si>
  <si>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</si>
  <si>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</si>
  <si>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</si>
  <si>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</si>
  <si>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</si>
  <si>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</si>
  <si>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</si>
  <si>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</si>
  <si>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</si>
  <si>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</si>
  <si>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</si>
  <si>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</si>
  <si>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</si>
  <si>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</si>
  <si>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</si>
  <si>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</si>
  <si>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</si>
  <si>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</si>
  <si>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</si>
  <si>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</si>
  <si>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</si>
  <si>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</si>
  <si>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</si>
  <si>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</si>
  <si>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</si>
  <si>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</si>
  <si>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</si>
  <si>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</si>
  <si>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</si>
  <si>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</si>
  <si>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</si>
  <si>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</si>
  <si>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</si>
  <si>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</si>
  <si>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</si>
  <si>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</si>
  <si>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</si>
  <si>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</si>
  <si>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</si>
  <si>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</si>
  <si>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</si>
  <si>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</si>
  <si>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</si>
  <si>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</si>
  <si>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</si>
  <si>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</si>
  <si>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</si>
  <si>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</si>
  <si>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</si>
  <si>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</si>
  <si>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</si>
  <si>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</si>
  <si>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</si>
  <si>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</si>
  <si>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</si>
  <si>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</si>
  <si>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</si>
  <si>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 xml:space="preserve">Total Viviendas Sujetas a Calificación Administrativa Gobierno Vasco/Eusko Jaurlaritzaren administrazio-sailkapena duten etxebizitzak guztira
</t>
  </si>
  <si>
    <t>Zuzkidurako bizitokiak(*)
Aloj. Dotacionales(*)</t>
  </si>
  <si>
    <t>Zuzkidurako bizitokiak(*)(**)
Alojamientos dotacionales(*)(**)</t>
  </si>
  <si>
    <t>(*)Lehenengo hiruhilabeteko datuak/ Datos de primer trimestre</t>
  </si>
  <si>
    <t>Udal etxebizitza tasatuak jabetzan(*)
Viv. tasadas municipales en propiedad(*)</t>
  </si>
  <si>
    <t>Iturria: Sustapen Ministerioa/ Fuente: Ministerio de Fomento</t>
  </si>
  <si>
    <t>Etxebizitza Tasatu Autonomikoak                           Viviendas Tasadas Autonómicas</t>
  </si>
  <si>
    <t>2017(*)</t>
  </si>
  <si>
    <t>VIVIENDAS PROTEGIDAS INICIADAS SEGÚN AÑO POR TERRITORIO HISTÓRICO. Hasta 1er trimestre 2018</t>
  </si>
  <si>
    <t>VIVIENDAS PROTEGIDAS INICIADAS SEGÚN AÑO POR ÁREAS FUNCIONALES. Hasta 1er trimestre 2018</t>
  </si>
  <si>
    <t>VIVIENDAS PROTEGIDAS INICIADAS EN LAS CAPITALES. Hasta 1er trimestre 2018</t>
  </si>
  <si>
    <t>Hasta 1er trimestre 2018</t>
  </si>
  <si>
    <t>VIVIENDAS PROTEGIDAS INICIADAS DE INICIATIVA PÚBLICA SEGÚN AÑO POR TERRITORIO</t>
  </si>
  <si>
    <t>EKIMEN PUBLIKOAK HASITAKO BABESTUTAKO ETXEBIZITZAK URTEKA ETA LURRALDEKA</t>
  </si>
  <si>
    <t>ALOKAIRUAN HASITAKO ETXEBIZITZAK URTEKA ETA LURRALDEKA</t>
  </si>
  <si>
    <t>VIVIENDAS INICIADAS EN ALQUILER SEGÚN AÑO POR TERRITORIOS HISTÓRICOS</t>
  </si>
  <si>
    <t>(*)EEE buruzko estatistikakoak eta Sailkoak/de la EDYVI y del Departamento</t>
  </si>
  <si>
    <t>Azkenengo eguneratzea 2018/04/16 - Última actualización a 16/04/2018</t>
  </si>
  <si>
    <t>2018(**)</t>
  </si>
  <si>
    <t>(**)EEEko daturik gabe/ Sin datos de EDYVI</t>
  </si>
  <si>
    <t>Udal etxebizitza tasatuak jabetzan(**)
Viviendas Tasadas municipales propiedad(**)</t>
  </si>
  <si>
    <t>ETXEBIZITZA BABESTU HASIAK, URTEKA ETA LURRALDEKA. 2018ko 1. hiruhilekora arte</t>
  </si>
  <si>
    <t>2018ko 1. hiruhilekora arte</t>
  </si>
  <si>
    <t>ETXEBIZITZA BABESTU HASIAK URTEKA ETA EGITURAZKO ESKUALDEKA. 2018ko 1. hiruhilekora arte</t>
  </si>
  <si>
    <t>HIRU HIRIBURUTEAN HASITAKO ETXEBIZITZAK. 2018ko 1. hiruhilekora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</si>
</sst>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3" fontId="8" fillId="0" borderId="0" xfId="35" applyNumberFormat="1" applyFont="1"/>
    <xf numFmtId="3" fontId="5" fillId="0" borderId="34" xfId="37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3" fontId="12" fillId="0" borderId="0" xfId="37" applyNumberFormat="1" applyFont="1" applyFill="1" applyBorder="1" applyAlignment="1">
      <alignment horizontal="left"/>
    </xf>
    <xf numFmtId="3" fontId="13" fillId="0" borderId="0" xfId="37" applyNumberFormat="1" applyFont="1" applyFill="1" applyBorder="1" applyAlignme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zoomScaleNormal="100" zoomScaleSheetLayoutView="75" workbookViewId="0">
      <selection activeCell="A4" sqref="A4"/>
    </sheetView>
  </sheetViews>
  <sheetFormatPr baseColWidth="10" defaultColWidth="12" defaultRowHeight="12.75"/>
  <cols>
    <col min="1" max="1" width="2.85546875" style="81" customWidth="1"/>
    <col min="2" max="2" width="33.85546875" style="66" customWidth="1"/>
    <col min="3" max="9" width="7.140625" style="67" customWidth="1"/>
    <col min="10" max="10" width="9" style="67" bestFit="1" customWidth="1"/>
    <col min="11" max="16384" width="12" style="81"/>
  </cols>
  <sheetData>
    <row r="1" spans="1:10">
      <c r="A1" s="65" t="s">
        <v>88</v>
      </c>
    </row>
    <row r="2" spans="1:10">
      <c r="A2" s="65" t="s">
        <v>75</v>
      </c>
    </row>
    <row r="3" spans="1:10" ht="6" customHeight="1" thickBot="1">
      <c r="B3" s="65"/>
    </row>
    <row r="4" spans="1:10" ht="27" customHeight="1">
      <c r="B4" s="11" t="s">
        <v>20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</row>
    <row r="5" spans="1:10">
      <c r="B5" s="6" t="s">
        <v>23</v>
      </c>
      <c r="C5" s="13">
        <v>195</v>
      </c>
      <c r="D5" s="13">
        <v>31</v>
      </c>
      <c r="E5" s="13">
        <v>0</v>
      </c>
      <c r="F5" s="13">
        <v>20</v>
      </c>
      <c r="G5" s="13">
        <v>15</v>
      </c>
      <c r="H5" s="13">
        <v>40</v>
      </c>
      <c r="I5" s="13">
        <v>52</v>
      </c>
      <c r="J5" s="13">
        <v>0</v>
      </c>
    </row>
    <row r="6" spans="1:10">
      <c r="B6" s="7" t="s">
        <v>0</v>
      </c>
      <c r="C6" s="14">
        <v>881</v>
      </c>
      <c r="D6" s="14">
        <v>828</v>
      </c>
      <c r="E6" s="14">
        <v>683</v>
      </c>
      <c r="F6" s="14">
        <v>606</v>
      </c>
      <c r="G6" s="14">
        <v>304</v>
      </c>
      <c r="H6" s="14">
        <v>302</v>
      </c>
      <c r="I6" s="14">
        <v>121</v>
      </c>
      <c r="J6" s="14">
        <v>48</v>
      </c>
    </row>
    <row r="7" spans="1:10">
      <c r="B7" s="6" t="s">
        <v>1</v>
      </c>
      <c r="C7" s="13">
        <v>879</v>
      </c>
      <c r="D7" s="13">
        <v>285</v>
      </c>
      <c r="E7" s="13">
        <v>333</v>
      </c>
      <c r="F7" s="13">
        <v>253</v>
      </c>
      <c r="G7" s="13">
        <v>85</v>
      </c>
      <c r="H7" s="13">
        <v>198</v>
      </c>
      <c r="I7" s="13">
        <v>90</v>
      </c>
      <c r="J7" s="13">
        <v>0</v>
      </c>
    </row>
    <row r="8" spans="1:10" ht="13.5" thickBot="1">
      <c r="B8" s="8" t="s">
        <v>42</v>
      </c>
      <c r="C8" s="15">
        <f t="shared" ref="C8:F8" si="0">SUM(C5:C7)</f>
        <v>1955</v>
      </c>
      <c r="D8" s="15">
        <f t="shared" si="0"/>
        <v>1144</v>
      </c>
      <c r="E8" s="15">
        <f t="shared" si="0"/>
        <v>1016</v>
      </c>
      <c r="F8" s="15">
        <f t="shared" si="0"/>
        <v>879</v>
      </c>
      <c r="G8" s="15">
        <f>SUM(G5:G7)</f>
        <v>404</v>
      </c>
      <c r="H8" s="15">
        <f>SUM(H5:H7)</f>
        <v>540</v>
      </c>
      <c r="I8" s="15">
        <f>SUM(I5:I7)</f>
        <v>263</v>
      </c>
      <c r="J8" s="15">
        <f>SUM(J5:J7)</f>
        <v>48</v>
      </c>
    </row>
    <row r="9" spans="1:10" ht="6" customHeight="1" thickBot="1">
      <c r="B9" s="9"/>
    </row>
    <row r="10" spans="1:10" ht="27" customHeight="1">
      <c r="B10" s="11" t="s">
        <v>26</v>
      </c>
      <c r="C10" s="19">
        <v>2011</v>
      </c>
      <c r="D10" s="19">
        <v>2012</v>
      </c>
      <c r="E10" s="19">
        <v>2013</v>
      </c>
      <c r="F10" s="19">
        <v>2014</v>
      </c>
      <c r="G10" s="19">
        <v>2015</v>
      </c>
      <c r="H10" s="19">
        <v>2016</v>
      </c>
      <c r="I10" s="19">
        <v>2017</v>
      </c>
      <c r="J10" s="19">
        <f>J4</f>
        <v>2018</v>
      </c>
    </row>
    <row r="11" spans="1:10">
      <c r="B11" s="6" t="s">
        <v>23</v>
      </c>
      <c r="C11" s="13">
        <v>36</v>
      </c>
      <c r="D11" s="13"/>
      <c r="E11" s="13"/>
      <c r="F11" s="13"/>
      <c r="G11" s="13"/>
      <c r="H11" s="13"/>
      <c r="I11" s="13"/>
      <c r="J11" s="13">
        <v>0</v>
      </c>
    </row>
    <row r="12" spans="1:10">
      <c r="B12" s="7" t="s">
        <v>0</v>
      </c>
      <c r="C12" s="14">
        <v>526</v>
      </c>
      <c r="D12" s="14"/>
      <c r="E12" s="14">
        <v>241</v>
      </c>
      <c r="F12" s="14">
        <v>225</v>
      </c>
      <c r="G12" s="14">
        <v>110</v>
      </c>
      <c r="H12" s="14"/>
      <c r="I12" s="14">
        <v>439</v>
      </c>
      <c r="J12" s="14">
        <v>0</v>
      </c>
    </row>
    <row r="13" spans="1:10">
      <c r="B13" s="6" t="s">
        <v>1</v>
      </c>
      <c r="C13" s="13">
        <v>96</v>
      </c>
      <c r="D13" s="13">
        <v>180</v>
      </c>
      <c r="E13" s="13"/>
      <c r="F13" s="13">
        <v>135</v>
      </c>
      <c r="G13" s="13"/>
      <c r="H13" s="13">
        <v>268</v>
      </c>
      <c r="I13" s="13"/>
      <c r="J13" s="13">
        <v>0</v>
      </c>
    </row>
    <row r="14" spans="1:10" ht="13.5" thickBot="1">
      <c r="B14" s="8" t="s">
        <v>42</v>
      </c>
      <c r="C14" s="15">
        <f t="shared" ref="C14:F14" si="1">SUM(C11:C13)</f>
        <v>658</v>
      </c>
      <c r="D14" s="15">
        <f t="shared" si="1"/>
        <v>180</v>
      </c>
      <c r="E14" s="15">
        <f t="shared" si="1"/>
        <v>241</v>
      </c>
      <c r="F14" s="15">
        <f t="shared" si="1"/>
        <v>360</v>
      </c>
      <c r="G14" s="15">
        <f>SUM(G11:G13)</f>
        <v>110</v>
      </c>
      <c r="H14" s="15">
        <f>SUM(H11:H13)</f>
        <v>268</v>
      </c>
      <c r="I14" s="15">
        <f>SUM(I11:I13)</f>
        <v>439</v>
      </c>
      <c r="J14" s="15">
        <f>SUM(J11:J13)</f>
        <v>0</v>
      </c>
    </row>
    <row r="15" spans="1:10" ht="6" customHeight="1" thickBot="1">
      <c r="B15" s="9"/>
    </row>
    <row r="16" spans="1:10" ht="27" customHeight="1">
      <c r="B16" s="11" t="s">
        <v>58</v>
      </c>
      <c r="C16" s="19">
        <v>2011</v>
      </c>
      <c r="D16" s="19">
        <v>2012</v>
      </c>
      <c r="E16" s="19">
        <v>2013</v>
      </c>
      <c r="F16" s="19">
        <v>2014</v>
      </c>
      <c r="G16" s="19">
        <v>2015</v>
      </c>
      <c r="H16" s="19">
        <v>2016</v>
      </c>
      <c r="I16" s="19">
        <v>2017</v>
      </c>
      <c r="J16" s="19">
        <f>J4</f>
        <v>2018</v>
      </c>
    </row>
    <row r="17" spans="1:10">
      <c r="B17" s="6" t="s">
        <v>23</v>
      </c>
      <c r="C17" s="13"/>
      <c r="D17" s="13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>
      <c r="B18" s="7" t="s">
        <v>0</v>
      </c>
      <c r="C18" s="14"/>
      <c r="D18" s="14"/>
      <c r="E18" s="14">
        <v>45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>
      <c r="B19" s="6" t="s">
        <v>1</v>
      </c>
      <c r="C19" s="13"/>
      <c r="D19" s="13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13.5" thickBot="1">
      <c r="B20" s="8" t="s">
        <v>42</v>
      </c>
      <c r="C20" s="15">
        <f t="shared" ref="C20:E20" si="2">SUM(C17:C19)</f>
        <v>0</v>
      </c>
      <c r="D20" s="15">
        <f t="shared" si="2"/>
        <v>0</v>
      </c>
      <c r="E20" s="15">
        <f t="shared" si="2"/>
        <v>45</v>
      </c>
      <c r="F20" s="15">
        <f>SUM(F17:F19)</f>
        <v>0</v>
      </c>
      <c r="G20" s="15">
        <f>SUM(G17:G19)</f>
        <v>0</v>
      </c>
      <c r="H20" s="15">
        <f>SUM(H17:H19)</f>
        <v>0</v>
      </c>
      <c r="I20" s="15">
        <f>SUM(I17:I19)</f>
        <v>0</v>
      </c>
      <c r="J20" s="15">
        <f>SUM(J17:J19)</f>
        <v>0</v>
      </c>
    </row>
    <row r="21" spans="1:10" ht="6" customHeight="1" thickBot="1">
      <c r="A21" s="82"/>
      <c r="B21" s="62"/>
    </row>
    <row r="22" spans="1:10" ht="26.25" customHeight="1">
      <c r="A22" s="113" t="s">
        <v>37</v>
      </c>
      <c r="B22" s="114"/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f>J4</f>
        <v>2018</v>
      </c>
    </row>
    <row r="23" spans="1:10">
      <c r="A23" s="6" t="s">
        <v>23</v>
      </c>
      <c r="B23" s="6"/>
      <c r="C23" s="13">
        <f t="shared" ref="C23:D26" si="3">C5+C11</f>
        <v>231</v>
      </c>
      <c r="D23" s="13">
        <f t="shared" si="3"/>
        <v>31</v>
      </c>
      <c r="E23" s="13">
        <f t="shared" ref="E23:F25" si="4">E5+E11+E17</f>
        <v>0</v>
      </c>
      <c r="F23" s="13">
        <f t="shared" si="4"/>
        <v>20</v>
      </c>
      <c r="G23" s="13">
        <f t="shared" ref="G23:H25" si="5">G5+G11+G17</f>
        <v>15</v>
      </c>
      <c r="H23" s="13">
        <f t="shared" si="5"/>
        <v>40</v>
      </c>
      <c r="I23" s="13">
        <f t="shared" ref="I23" si="6">I5+I11+I17</f>
        <v>52</v>
      </c>
      <c r="J23" s="13">
        <f t="shared" ref="J23" si="7">J5+J11+J17</f>
        <v>0</v>
      </c>
    </row>
    <row r="24" spans="1:10">
      <c r="A24" s="7" t="s">
        <v>0</v>
      </c>
      <c r="B24" s="7"/>
      <c r="C24" s="14">
        <f t="shared" si="3"/>
        <v>1407</v>
      </c>
      <c r="D24" s="14">
        <f t="shared" si="3"/>
        <v>828</v>
      </c>
      <c r="E24" s="13">
        <f t="shared" si="4"/>
        <v>969</v>
      </c>
      <c r="F24" s="13">
        <f t="shared" si="4"/>
        <v>831</v>
      </c>
      <c r="G24" s="13">
        <f t="shared" si="5"/>
        <v>414</v>
      </c>
      <c r="H24" s="13">
        <f t="shared" si="5"/>
        <v>302</v>
      </c>
      <c r="I24" s="13">
        <f t="shared" ref="I24" si="8">I6+I12+I18</f>
        <v>560</v>
      </c>
      <c r="J24" s="13">
        <f t="shared" ref="J24" si="9">J6+J12+J18</f>
        <v>48</v>
      </c>
    </row>
    <row r="25" spans="1:10">
      <c r="A25" s="6" t="s">
        <v>1</v>
      </c>
      <c r="B25" s="6"/>
      <c r="C25" s="13">
        <f t="shared" si="3"/>
        <v>975</v>
      </c>
      <c r="D25" s="13">
        <f t="shared" si="3"/>
        <v>465</v>
      </c>
      <c r="E25" s="13">
        <f t="shared" si="4"/>
        <v>333</v>
      </c>
      <c r="F25" s="13">
        <f t="shared" si="4"/>
        <v>388</v>
      </c>
      <c r="G25" s="13">
        <f t="shared" si="5"/>
        <v>85</v>
      </c>
      <c r="H25" s="13">
        <f t="shared" si="5"/>
        <v>466</v>
      </c>
      <c r="I25" s="13">
        <f t="shared" ref="I25" si="10">I7+I13+I19</f>
        <v>90</v>
      </c>
      <c r="J25" s="13">
        <f t="shared" ref="J25" si="11">J7+J13+J19</f>
        <v>0</v>
      </c>
    </row>
    <row r="26" spans="1:10" ht="13.5" thickBot="1">
      <c r="A26" s="8" t="s">
        <v>42</v>
      </c>
      <c r="B26" s="8"/>
      <c r="C26" s="15">
        <f t="shared" si="3"/>
        <v>2613</v>
      </c>
      <c r="D26" s="15">
        <f t="shared" si="3"/>
        <v>1324</v>
      </c>
      <c r="E26" s="15">
        <f t="shared" ref="E26:J26" si="12">SUM(E23:E25)</f>
        <v>1302</v>
      </c>
      <c r="F26" s="15">
        <f t="shared" si="12"/>
        <v>1239</v>
      </c>
      <c r="G26" s="15">
        <f t="shared" si="12"/>
        <v>514</v>
      </c>
      <c r="H26" s="15">
        <f t="shared" si="12"/>
        <v>808</v>
      </c>
      <c r="I26" s="15">
        <f t="shared" si="12"/>
        <v>702</v>
      </c>
      <c r="J26" s="15">
        <f t="shared" si="12"/>
        <v>48</v>
      </c>
    </row>
    <row r="27" spans="1:10" ht="6" customHeight="1" thickBot="1">
      <c r="B27" s="9"/>
    </row>
    <row r="28" spans="1:10" ht="25.5" customHeight="1">
      <c r="B28" s="11" t="s">
        <v>27</v>
      </c>
      <c r="C28" s="19">
        <v>2011</v>
      </c>
      <c r="D28" s="19">
        <v>2012</v>
      </c>
      <c r="E28" s="19">
        <v>2013</v>
      </c>
      <c r="F28" s="19">
        <v>2014</v>
      </c>
      <c r="G28" s="19">
        <v>2015</v>
      </c>
      <c r="H28" s="19">
        <v>2016</v>
      </c>
      <c r="I28" s="19">
        <v>2017</v>
      </c>
      <c r="J28" s="19">
        <f>J4</f>
        <v>2018</v>
      </c>
    </row>
    <row r="29" spans="1:10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>
      <c r="B30" s="7" t="s">
        <v>0</v>
      </c>
      <c r="C30" s="18"/>
      <c r="D30" s="18"/>
      <c r="E30" s="18">
        <v>70</v>
      </c>
      <c r="F30" s="18">
        <v>0</v>
      </c>
      <c r="G30" s="18">
        <v>0</v>
      </c>
      <c r="H30" s="18">
        <v>0</v>
      </c>
      <c r="I30" s="18">
        <v>67</v>
      </c>
      <c r="J30" s="18">
        <v>0</v>
      </c>
    </row>
    <row r="31" spans="1:10">
      <c r="B31" s="6" t="s">
        <v>1</v>
      </c>
      <c r="C31" s="17"/>
      <c r="D31" s="17"/>
      <c r="E31" s="17"/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 ht="13.5" thickBot="1">
      <c r="B32" s="8" t="s">
        <v>42</v>
      </c>
      <c r="C32" s="15">
        <f t="shared" ref="C32:J32" si="13">SUM(C29:C31)</f>
        <v>0</v>
      </c>
      <c r="D32" s="15">
        <f t="shared" si="13"/>
        <v>0</v>
      </c>
      <c r="E32" s="15">
        <f t="shared" si="13"/>
        <v>70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67</v>
      </c>
      <c r="J32" s="15">
        <f t="shared" si="13"/>
        <v>0</v>
      </c>
    </row>
    <row r="33" spans="1:10" ht="6" customHeight="1" thickBot="1">
      <c r="B33" s="9"/>
    </row>
    <row r="34" spans="1:10" s="83" customFormat="1" ht="26.25" customHeight="1">
      <c r="B34" s="11" t="s">
        <v>21</v>
      </c>
      <c r="C34" s="19">
        <v>2011</v>
      </c>
      <c r="D34" s="19">
        <v>2012</v>
      </c>
      <c r="E34" s="19">
        <v>2013</v>
      </c>
      <c r="F34" s="19">
        <v>2014</v>
      </c>
      <c r="G34" s="19">
        <v>2015</v>
      </c>
      <c r="H34" s="19">
        <v>2016</v>
      </c>
      <c r="I34" s="19">
        <v>2017</v>
      </c>
      <c r="J34" s="19">
        <f>J4</f>
        <v>2018</v>
      </c>
    </row>
    <row r="35" spans="1:10" s="83" customFormat="1">
      <c r="B35" s="6" t="s">
        <v>23</v>
      </c>
      <c r="C35" s="13">
        <v>16</v>
      </c>
      <c r="D35" s="13">
        <v>0</v>
      </c>
      <c r="E35" s="13">
        <v>0</v>
      </c>
      <c r="F35" s="13">
        <v>0</v>
      </c>
      <c r="G35" s="13">
        <v>0</v>
      </c>
      <c r="H35" s="13"/>
      <c r="I35" s="13">
        <v>126</v>
      </c>
      <c r="J35" s="13">
        <v>63</v>
      </c>
    </row>
    <row r="36" spans="1:10" s="83" customFormat="1">
      <c r="B36" s="7" t="s">
        <v>0</v>
      </c>
      <c r="C36" s="14">
        <v>0</v>
      </c>
      <c r="D36" s="14">
        <v>40</v>
      </c>
      <c r="E36" s="14">
        <v>121</v>
      </c>
      <c r="F36" s="14">
        <v>0</v>
      </c>
      <c r="G36" s="14">
        <v>185</v>
      </c>
      <c r="H36" s="14">
        <v>3</v>
      </c>
      <c r="I36" s="14">
        <v>91</v>
      </c>
      <c r="J36" s="14">
        <v>0</v>
      </c>
    </row>
    <row r="37" spans="1:10" s="83" customFormat="1">
      <c r="B37" s="6" t="s">
        <v>1</v>
      </c>
      <c r="C37" s="13">
        <v>85</v>
      </c>
      <c r="D37" s="13">
        <v>20</v>
      </c>
      <c r="E37" s="13">
        <v>0</v>
      </c>
      <c r="F37" s="13">
        <v>0</v>
      </c>
      <c r="G37" s="13">
        <v>0</v>
      </c>
      <c r="H37" s="13">
        <v>14</v>
      </c>
      <c r="I37" s="13"/>
      <c r="J37" s="13">
        <v>0</v>
      </c>
    </row>
    <row r="38" spans="1:10" s="83" customFormat="1" ht="13.5" thickBot="1">
      <c r="B38" s="8" t="s">
        <v>42</v>
      </c>
      <c r="C38" s="15">
        <f t="shared" ref="C38:F38" si="14">SUM(C35:C37)</f>
        <v>101</v>
      </c>
      <c r="D38" s="15">
        <f t="shared" si="14"/>
        <v>60</v>
      </c>
      <c r="E38" s="15">
        <f t="shared" si="14"/>
        <v>121</v>
      </c>
      <c r="F38" s="15">
        <f t="shared" si="14"/>
        <v>0</v>
      </c>
      <c r="G38" s="15">
        <f>SUM(G35:G37)</f>
        <v>185</v>
      </c>
      <c r="H38" s="15">
        <f>SUM(H35:H37)</f>
        <v>17</v>
      </c>
      <c r="I38" s="15">
        <f>SUM(I35:I37)</f>
        <v>217</v>
      </c>
      <c r="J38" s="15">
        <f>SUM(J35:J37)</f>
        <v>63</v>
      </c>
    </row>
    <row r="39" spans="1:10" ht="6" customHeight="1" thickBot="1">
      <c r="A39" s="82"/>
      <c r="B39" s="62"/>
    </row>
    <row r="40" spans="1:10" s="83" customFormat="1" ht="24.75" customHeight="1">
      <c r="A40" s="113" t="s">
        <v>28</v>
      </c>
      <c r="B40" s="114"/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f>J4</f>
        <v>2018</v>
      </c>
    </row>
    <row r="41" spans="1:10" s="83" customFormat="1">
      <c r="A41" s="6" t="s">
        <v>23</v>
      </c>
      <c r="B41" s="6"/>
      <c r="C41" s="13">
        <f t="shared" ref="C41:J43" si="15">C29+C35</f>
        <v>16</v>
      </c>
      <c r="D41" s="13">
        <f t="shared" si="15"/>
        <v>0</v>
      </c>
      <c r="E41" s="13">
        <f t="shared" si="15"/>
        <v>0</v>
      </c>
      <c r="F41" s="13">
        <f t="shared" si="15"/>
        <v>0</v>
      </c>
      <c r="G41" s="13">
        <f t="shared" si="15"/>
        <v>0</v>
      </c>
      <c r="H41" s="13">
        <f t="shared" si="15"/>
        <v>0</v>
      </c>
      <c r="I41" s="13">
        <f t="shared" si="15"/>
        <v>126</v>
      </c>
      <c r="J41" s="13">
        <f t="shared" si="15"/>
        <v>63</v>
      </c>
    </row>
    <row r="42" spans="1:10" s="83" customFormat="1">
      <c r="A42" s="7" t="s">
        <v>0</v>
      </c>
      <c r="B42" s="7"/>
      <c r="C42" s="14">
        <f t="shared" si="15"/>
        <v>0</v>
      </c>
      <c r="D42" s="14">
        <f t="shared" si="15"/>
        <v>40</v>
      </c>
      <c r="E42" s="14">
        <f t="shared" si="15"/>
        <v>191</v>
      </c>
      <c r="F42" s="14">
        <f t="shared" si="15"/>
        <v>0</v>
      </c>
      <c r="G42" s="14">
        <f t="shared" si="15"/>
        <v>185</v>
      </c>
      <c r="H42" s="14">
        <f t="shared" si="15"/>
        <v>3</v>
      </c>
      <c r="I42" s="14">
        <f t="shared" si="15"/>
        <v>158</v>
      </c>
      <c r="J42" s="14">
        <f t="shared" si="15"/>
        <v>0</v>
      </c>
    </row>
    <row r="43" spans="1:10" s="83" customFormat="1">
      <c r="A43" s="6" t="s">
        <v>1</v>
      </c>
      <c r="B43" s="6"/>
      <c r="C43" s="13">
        <f t="shared" si="15"/>
        <v>85</v>
      </c>
      <c r="D43" s="13">
        <f t="shared" si="15"/>
        <v>20</v>
      </c>
      <c r="E43" s="13">
        <f t="shared" si="15"/>
        <v>0</v>
      </c>
      <c r="F43" s="13">
        <f t="shared" si="15"/>
        <v>0</v>
      </c>
      <c r="G43" s="13">
        <f t="shared" si="15"/>
        <v>0</v>
      </c>
      <c r="H43" s="13">
        <f t="shared" si="15"/>
        <v>14</v>
      </c>
      <c r="I43" s="13">
        <f t="shared" si="15"/>
        <v>0</v>
      </c>
      <c r="J43" s="13">
        <f t="shared" si="15"/>
        <v>0</v>
      </c>
    </row>
    <row r="44" spans="1:10" s="83" customFormat="1" ht="13.5" thickBot="1">
      <c r="A44" s="8" t="s">
        <v>42</v>
      </c>
      <c r="B44" s="8"/>
      <c r="C44" s="15">
        <f t="shared" ref="C44:D44" si="16">C32+C38</f>
        <v>101</v>
      </c>
      <c r="D44" s="15">
        <f t="shared" si="16"/>
        <v>60</v>
      </c>
      <c r="E44" s="15">
        <f t="shared" ref="E44:F44" si="17">E32+E38</f>
        <v>191</v>
      </c>
      <c r="F44" s="15">
        <f t="shared" si="17"/>
        <v>0</v>
      </c>
      <c r="G44" s="15">
        <f t="shared" ref="G44:H44" si="18">G32+G38</f>
        <v>185</v>
      </c>
      <c r="H44" s="15">
        <f t="shared" si="18"/>
        <v>17</v>
      </c>
      <c r="I44" s="15">
        <f t="shared" ref="I44" si="19">I32+I38</f>
        <v>284</v>
      </c>
      <c r="J44" s="15">
        <f t="shared" ref="J44" si="20">J32+J38</f>
        <v>63</v>
      </c>
    </row>
    <row r="45" spans="1:10" ht="6" customHeight="1" thickBot="1">
      <c r="B45" s="9"/>
    </row>
    <row r="46" spans="1:10" s="83" customFormat="1" ht="26.25" customHeight="1">
      <c r="B46" s="11" t="s">
        <v>47</v>
      </c>
      <c r="C46" s="19">
        <v>2011</v>
      </c>
      <c r="D46" s="19">
        <v>2012</v>
      </c>
      <c r="E46" s="19">
        <v>2013</v>
      </c>
      <c r="F46" s="19">
        <v>2014</v>
      </c>
      <c r="G46" s="19">
        <v>2015</v>
      </c>
      <c r="H46" s="19">
        <v>2016</v>
      </c>
      <c r="I46" s="19">
        <v>2017</v>
      </c>
      <c r="J46" s="19">
        <f>J4</f>
        <v>2018</v>
      </c>
    </row>
    <row r="47" spans="1:10" s="83" customFormat="1">
      <c r="B47" s="6" t="s">
        <v>23</v>
      </c>
      <c r="C47" s="13"/>
      <c r="D47" s="13"/>
      <c r="E47" s="13"/>
      <c r="F47" s="13"/>
      <c r="G47" s="13"/>
      <c r="H47" s="13">
        <v>1</v>
      </c>
      <c r="I47" s="13">
        <v>58</v>
      </c>
      <c r="J47" s="13"/>
    </row>
    <row r="48" spans="1:10" s="83" customFormat="1">
      <c r="B48" s="7" t="s">
        <v>0</v>
      </c>
      <c r="C48" s="14"/>
      <c r="D48" s="14">
        <v>289</v>
      </c>
      <c r="E48" s="14">
        <v>3</v>
      </c>
      <c r="F48" s="14">
        <v>40</v>
      </c>
      <c r="G48" s="14">
        <v>80</v>
      </c>
      <c r="H48" s="14">
        <v>117</v>
      </c>
      <c r="I48" s="14">
        <v>149</v>
      </c>
      <c r="J48" s="14"/>
    </row>
    <row r="49" spans="1:10" s="83" customFormat="1">
      <c r="B49" s="6" t="s">
        <v>1</v>
      </c>
      <c r="C49" s="13">
        <v>81</v>
      </c>
      <c r="D49" s="13">
        <v>15</v>
      </c>
      <c r="E49" s="13">
        <v>15</v>
      </c>
      <c r="F49" s="13"/>
      <c r="G49" s="13">
        <v>0</v>
      </c>
      <c r="H49" s="13">
        <v>41</v>
      </c>
      <c r="I49" s="13"/>
      <c r="J49" s="13"/>
    </row>
    <row r="50" spans="1:10" s="83" customFormat="1" ht="13.5" thickBot="1">
      <c r="B50" s="8" t="s">
        <v>42</v>
      </c>
      <c r="C50" s="15">
        <f t="shared" ref="C50:E50" si="21">SUM(C47:C49)</f>
        <v>81</v>
      </c>
      <c r="D50" s="15">
        <f t="shared" si="21"/>
        <v>304</v>
      </c>
      <c r="E50" s="15">
        <f t="shared" si="21"/>
        <v>18</v>
      </c>
      <c r="F50" s="15">
        <f>SUM(F47:F49)</f>
        <v>40</v>
      </c>
      <c r="G50" s="15">
        <f>SUM(G47:G49)</f>
        <v>80</v>
      </c>
      <c r="H50" s="15">
        <f>SUM(H47:H49)</f>
        <v>159</v>
      </c>
      <c r="I50" s="15">
        <f>SUM(I47:I49)</f>
        <v>207</v>
      </c>
      <c r="J50" s="15">
        <f>SUM(J47:J49)</f>
        <v>0</v>
      </c>
    </row>
    <row r="51" spans="1:10" s="83" customFormat="1" ht="6" customHeight="1" thickBot="1">
      <c r="A51" s="84"/>
      <c r="B51" s="77"/>
      <c r="C51" s="16"/>
      <c r="D51" s="16"/>
      <c r="E51" s="16"/>
      <c r="F51" s="16"/>
      <c r="G51" s="16"/>
      <c r="H51" s="16"/>
      <c r="I51" s="16"/>
      <c r="J51" s="16"/>
    </row>
    <row r="52" spans="1:10" s="83" customFormat="1" ht="51" customHeight="1">
      <c r="A52" s="115" t="s">
        <v>48</v>
      </c>
      <c r="B52" s="116"/>
      <c r="C52" s="19">
        <v>2011</v>
      </c>
      <c r="D52" s="19">
        <v>2012</v>
      </c>
      <c r="E52" s="19">
        <v>2013</v>
      </c>
      <c r="F52" s="19">
        <v>2014</v>
      </c>
      <c r="G52" s="19">
        <v>2015</v>
      </c>
      <c r="H52" s="19">
        <v>2016</v>
      </c>
      <c r="I52" s="19">
        <v>2017</v>
      </c>
      <c r="J52" s="19">
        <f>J4</f>
        <v>2018</v>
      </c>
    </row>
    <row r="53" spans="1:10" s="83" customFormat="1">
      <c r="A53" s="6" t="s">
        <v>23</v>
      </c>
      <c r="B53" s="6"/>
      <c r="C53" s="13">
        <f t="shared" ref="C53:J56" si="22">C23+C41+C47</f>
        <v>247</v>
      </c>
      <c r="D53" s="13">
        <f t="shared" si="22"/>
        <v>31</v>
      </c>
      <c r="E53" s="13">
        <f t="shared" si="22"/>
        <v>0</v>
      </c>
      <c r="F53" s="13">
        <f t="shared" si="22"/>
        <v>20</v>
      </c>
      <c r="G53" s="13">
        <f t="shared" si="22"/>
        <v>15</v>
      </c>
      <c r="H53" s="13">
        <f t="shared" si="22"/>
        <v>41</v>
      </c>
      <c r="I53" s="13">
        <f t="shared" si="22"/>
        <v>236</v>
      </c>
      <c r="J53" s="13">
        <f t="shared" si="22"/>
        <v>63</v>
      </c>
    </row>
    <row r="54" spans="1:10" s="83" customFormat="1">
      <c r="A54" s="7" t="s">
        <v>0</v>
      </c>
      <c r="B54" s="7"/>
      <c r="C54" s="13">
        <f t="shared" si="22"/>
        <v>1407</v>
      </c>
      <c r="D54" s="13">
        <f t="shared" si="22"/>
        <v>1157</v>
      </c>
      <c r="E54" s="13">
        <f t="shared" si="22"/>
        <v>1163</v>
      </c>
      <c r="F54" s="13">
        <f t="shared" si="22"/>
        <v>871</v>
      </c>
      <c r="G54" s="13">
        <f t="shared" si="22"/>
        <v>679</v>
      </c>
      <c r="H54" s="13">
        <f t="shared" si="22"/>
        <v>422</v>
      </c>
      <c r="I54" s="13">
        <f t="shared" si="22"/>
        <v>867</v>
      </c>
      <c r="J54" s="13">
        <f t="shared" si="22"/>
        <v>48</v>
      </c>
    </row>
    <row r="55" spans="1:10" s="83" customFormat="1">
      <c r="A55" s="6" t="s">
        <v>1</v>
      </c>
      <c r="B55" s="6"/>
      <c r="C55" s="13">
        <f t="shared" si="22"/>
        <v>1141</v>
      </c>
      <c r="D55" s="13">
        <f t="shared" si="22"/>
        <v>500</v>
      </c>
      <c r="E55" s="13">
        <f t="shared" si="22"/>
        <v>348</v>
      </c>
      <c r="F55" s="13">
        <f t="shared" si="22"/>
        <v>388</v>
      </c>
      <c r="G55" s="13">
        <f t="shared" si="22"/>
        <v>85</v>
      </c>
      <c r="H55" s="13">
        <f t="shared" si="22"/>
        <v>521</v>
      </c>
      <c r="I55" s="13">
        <f t="shared" si="22"/>
        <v>90</v>
      </c>
      <c r="J55" s="13">
        <f t="shared" si="22"/>
        <v>0</v>
      </c>
    </row>
    <row r="56" spans="1:10" s="83" customFormat="1" ht="13.5" thickBot="1">
      <c r="A56" s="8" t="s">
        <v>42</v>
      </c>
      <c r="B56" s="8"/>
      <c r="C56" s="15">
        <f t="shared" si="22"/>
        <v>2795</v>
      </c>
      <c r="D56" s="15">
        <f t="shared" si="22"/>
        <v>1688</v>
      </c>
      <c r="E56" s="15">
        <f t="shared" si="22"/>
        <v>1511</v>
      </c>
      <c r="F56" s="15">
        <f t="shared" si="22"/>
        <v>1279</v>
      </c>
      <c r="G56" s="15">
        <f t="shared" si="22"/>
        <v>779</v>
      </c>
      <c r="H56" s="15">
        <f t="shared" si="22"/>
        <v>984</v>
      </c>
      <c r="I56" s="15">
        <f t="shared" si="22"/>
        <v>1193</v>
      </c>
      <c r="J56" s="15">
        <f t="shared" si="22"/>
        <v>111</v>
      </c>
    </row>
    <row r="58" spans="1:10">
      <c r="A58" s="4" t="s">
        <v>55</v>
      </c>
    </row>
    <row r="59" spans="1:10">
      <c r="A59" s="65" t="s">
        <v>56</v>
      </c>
    </row>
    <row r="60" spans="1:10">
      <c r="A60" s="65" t="s">
        <v>54</v>
      </c>
    </row>
    <row r="61" spans="1:10">
      <c r="A61" s="65" t="s">
        <v>53</v>
      </c>
    </row>
    <row r="62" spans="1:10" ht="13.5" thickBot="1">
      <c r="B62" s="81"/>
    </row>
    <row r="63" spans="1:10" s="83" customFormat="1" ht="26.25" customHeight="1">
      <c r="B63" s="11" t="s">
        <v>68</v>
      </c>
      <c r="C63" s="19">
        <v>2011</v>
      </c>
      <c r="D63" s="19">
        <v>2012</v>
      </c>
      <c r="E63" s="19">
        <v>2013</v>
      </c>
      <c r="F63" s="19">
        <v>2014</v>
      </c>
      <c r="G63" s="19">
        <v>2015</v>
      </c>
      <c r="H63" s="19">
        <v>2016</v>
      </c>
      <c r="I63" s="19">
        <v>2017</v>
      </c>
      <c r="J63" s="19" t="s">
        <v>85</v>
      </c>
    </row>
    <row r="64" spans="1:10" s="83" customFormat="1">
      <c r="B64" s="6" t="s">
        <v>23</v>
      </c>
      <c r="C64" s="13">
        <v>0</v>
      </c>
      <c r="D64" s="13">
        <v>91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1:10" s="83" customFormat="1">
      <c r="B65" s="7" t="s">
        <v>0</v>
      </c>
      <c r="C65" s="14">
        <v>57</v>
      </c>
      <c r="D65" s="14">
        <v>86</v>
      </c>
      <c r="E65" s="14">
        <v>0</v>
      </c>
      <c r="F65" s="14">
        <v>0</v>
      </c>
      <c r="G65" s="14">
        <v>0</v>
      </c>
      <c r="H65" s="14">
        <v>154</v>
      </c>
      <c r="I65" s="14">
        <v>66</v>
      </c>
      <c r="J65" s="14"/>
    </row>
    <row r="66" spans="1:10" s="83" customFormat="1">
      <c r="B66" s="6" t="s">
        <v>1</v>
      </c>
      <c r="C66" s="13">
        <v>53</v>
      </c>
      <c r="D66" s="13">
        <v>0</v>
      </c>
      <c r="E66" s="13">
        <v>47</v>
      </c>
      <c r="F66" s="13">
        <v>55</v>
      </c>
      <c r="G66" s="13">
        <v>0</v>
      </c>
      <c r="H66" s="13">
        <v>0</v>
      </c>
      <c r="I66" s="13">
        <v>94</v>
      </c>
      <c r="J66" s="13"/>
    </row>
    <row r="67" spans="1:10" s="83" customFormat="1" ht="13.5" thickBot="1">
      <c r="B67" s="8" t="s">
        <v>42</v>
      </c>
      <c r="C67" s="15">
        <f t="shared" ref="C67:E67" si="23">SUM(C64:C66)</f>
        <v>110</v>
      </c>
      <c r="D67" s="15">
        <f t="shared" si="23"/>
        <v>177</v>
      </c>
      <c r="E67" s="15">
        <f t="shared" si="23"/>
        <v>47</v>
      </c>
      <c r="F67" s="15">
        <f>SUM(F64:F66)</f>
        <v>55</v>
      </c>
      <c r="G67" s="15">
        <f>SUM(G64:G66)</f>
        <v>0</v>
      </c>
      <c r="H67" s="15">
        <f>SUM(H64:H66)</f>
        <v>154</v>
      </c>
      <c r="I67" s="15">
        <f>SUM(I64:I66)</f>
        <v>160</v>
      </c>
      <c r="J67" s="15">
        <f>SUM(J64:J66)</f>
        <v>0</v>
      </c>
    </row>
    <row r="68" spans="1:10" ht="6.75" customHeight="1" thickBot="1">
      <c r="B68" s="9"/>
    </row>
    <row r="69" spans="1:10" s="83" customFormat="1" ht="47.25" customHeight="1">
      <c r="B69" s="110" t="s">
        <v>71</v>
      </c>
      <c r="C69" s="19">
        <v>2011</v>
      </c>
      <c r="D69" s="19">
        <v>2012</v>
      </c>
      <c r="E69" s="19">
        <v>2013</v>
      </c>
      <c r="F69" s="19">
        <v>2014</v>
      </c>
      <c r="G69" s="19">
        <v>2015</v>
      </c>
      <c r="H69" s="19">
        <v>2016</v>
      </c>
      <c r="I69" s="19">
        <v>2017</v>
      </c>
      <c r="J69" s="19" t="str">
        <f>J63</f>
        <v>2018(**)</v>
      </c>
    </row>
    <row r="70" spans="1:10" s="83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54</v>
      </c>
      <c r="J70" s="13"/>
    </row>
    <row r="71" spans="1:10" s="83" customFormat="1">
      <c r="B71" s="7" t="s">
        <v>0</v>
      </c>
      <c r="C71" s="14">
        <v>126</v>
      </c>
      <c r="D71" s="14">
        <v>0</v>
      </c>
      <c r="E71" s="14">
        <v>52</v>
      </c>
      <c r="F71" s="14">
        <v>32</v>
      </c>
      <c r="G71" s="14">
        <v>74</v>
      </c>
      <c r="H71" s="14">
        <v>0</v>
      </c>
      <c r="I71" s="14">
        <v>0</v>
      </c>
      <c r="J71" s="14"/>
    </row>
    <row r="72" spans="1:10" s="83" customFormat="1">
      <c r="B72" s="6" t="s">
        <v>1</v>
      </c>
      <c r="C72" s="13">
        <v>114</v>
      </c>
      <c r="D72" s="13">
        <v>4</v>
      </c>
      <c r="E72" s="13">
        <v>0</v>
      </c>
      <c r="F72" s="13">
        <v>13</v>
      </c>
      <c r="G72" s="13">
        <v>79</v>
      </c>
      <c r="H72" s="13">
        <v>193</v>
      </c>
      <c r="I72" s="13">
        <v>36</v>
      </c>
      <c r="J72" s="13"/>
    </row>
    <row r="73" spans="1:10" s="83" customFormat="1" ht="13.5" thickBot="1">
      <c r="B73" s="8" t="s">
        <v>42</v>
      </c>
      <c r="C73" s="15">
        <f t="shared" ref="C73:F73" si="24">SUM(C70:C72)</f>
        <v>240</v>
      </c>
      <c r="D73" s="15">
        <f t="shared" si="24"/>
        <v>4</v>
      </c>
      <c r="E73" s="15">
        <f t="shared" si="24"/>
        <v>52</v>
      </c>
      <c r="F73" s="15">
        <f t="shared" si="24"/>
        <v>45</v>
      </c>
      <c r="G73" s="15">
        <f>SUM(G70:G72)</f>
        <v>153</v>
      </c>
      <c r="H73" s="15">
        <f>SUM(H70:H72)</f>
        <v>193</v>
      </c>
      <c r="I73" s="15">
        <f>SUM(I70:I72)</f>
        <v>90</v>
      </c>
      <c r="J73" s="15">
        <f>SUM(J70:J72)</f>
        <v>0</v>
      </c>
    </row>
    <row r="74" spans="1:10" ht="6" customHeight="1" thickBot="1">
      <c r="A74" s="82"/>
      <c r="B74" s="62"/>
    </row>
    <row r="75" spans="1:10" s="83" customFormat="1" ht="85.5" customHeight="1">
      <c r="A75" s="115" t="s">
        <v>46</v>
      </c>
      <c r="B75" s="116"/>
      <c r="C75" s="19">
        <v>2011</v>
      </c>
      <c r="D75" s="19">
        <v>2012</v>
      </c>
      <c r="E75" s="19">
        <v>2013</v>
      </c>
      <c r="F75" s="19">
        <v>2014</v>
      </c>
      <c r="G75" s="19">
        <v>2015</v>
      </c>
      <c r="H75" s="19">
        <v>2016</v>
      </c>
      <c r="I75" s="19">
        <v>2017</v>
      </c>
      <c r="J75" s="19" t="str">
        <f>J69</f>
        <v>2018(**)</v>
      </c>
    </row>
    <row r="76" spans="1:10" s="83" customFormat="1">
      <c r="A76" s="6" t="s">
        <v>23</v>
      </c>
      <c r="B76" s="6"/>
      <c r="C76" s="69">
        <f t="shared" ref="C76:J78" si="25">C64+C70</f>
        <v>0</v>
      </c>
      <c r="D76" s="69">
        <f t="shared" si="25"/>
        <v>91</v>
      </c>
      <c r="E76" s="69">
        <f t="shared" si="25"/>
        <v>0</v>
      </c>
      <c r="F76" s="69">
        <f t="shared" si="25"/>
        <v>0</v>
      </c>
      <c r="G76" s="69">
        <f t="shared" si="25"/>
        <v>0</v>
      </c>
      <c r="H76" s="69">
        <f t="shared" si="25"/>
        <v>0</v>
      </c>
      <c r="I76" s="69">
        <f t="shared" si="25"/>
        <v>54</v>
      </c>
      <c r="J76" s="69">
        <f t="shared" si="25"/>
        <v>0</v>
      </c>
    </row>
    <row r="77" spans="1:10" s="83" customFormat="1">
      <c r="A77" s="7" t="s">
        <v>0</v>
      </c>
      <c r="B77" s="7"/>
      <c r="C77" s="69">
        <f t="shared" si="25"/>
        <v>183</v>
      </c>
      <c r="D77" s="69">
        <f t="shared" si="25"/>
        <v>86</v>
      </c>
      <c r="E77" s="69">
        <f t="shared" si="25"/>
        <v>52</v>
      </c>
      <c r="F77" s="69">
        <f t="shared" si="25"/>
        <v>32</v>
      </c>
      <c r="G77" s="69">
        <f t="shared" si="25"/>
        <v>74</v>
      </c>
      <c r="H77" s="69">
        <f t="shared" si="25"/>
        <v>154</v>
      </c>
      <c r="I77" s="69">
        <f t="shared" si="25"/>
        <v>66</v>
      </c>
      <c r="J77" s="69">
        <f t="shared" si="25"/>
        <v>0</v>
      </c>
    </row>
    <row r="78" spans="1:10" s="83" customFormat="1">
      <c r="A78" s="6" t="s">
        <v>1</v>
      </c>
      <c r="B78" s="6"/>
      <c r="C78" s="69">
        <f t="shared" si="25"/>
        <v>167</v>
      </c>
      <c r="D78" s="69">
        <f t="shared" si="25"/>
        <v>4</v>
      </c>
      <c r="E78" s="69">
        <f t="shared" si="25"/>
        <v>47</v>
      </c>
      <c r="F78" s="69">
        <f t="shared" si="25"/>
        <v>68</v>
      </c>
      <c r="G78" s="69">
        <f t="shared" si="25"/>
        <v>79</v>
      </c>
      <c r="H78" s="69">
        <f t="shared" si="25"/>
        <v>193</v>
      </c>
      <c r="I78" s="69">
        <f t="shared" si="25"/>
        <v>130</v>
      </c>
      <c r="J78" s="69">
        <f t="shared" si="25"/>
        <v>0</v>
      </c>
    </row>
    <row r="79" spans="1:10" s="83" customFormat="1" ht="13.5" thickBot="1">
      <c r="A79" s="8" t="s">
        <v>42</v>
      </c>
      <c r="B79" s="8"/>
      <c r="C79" s="60">
        <f t="shared" ref="C79:E79" si="26">SUM(C76:C78)</f>
        <v>350</v>
      </c>
      <c r="D79" s="60">
        <f t="shared" si="26"/>
        <v>181</v>
      </c>
      <c r="E79" s="60">
        <f t="shared" si="26"/>
        <v>99</v>
      </c>
      <c r="F79" s="60">
        <f>SUM(F76:F78)</f>
        <v>100</v>
      </c>
      <c r="G79" s="60">
        <f>SUM(G76:G78)</f>
        <v>153</v>
      </c>
      <c r="H79" s="60">
        <f>SUM(H76:H78)</f>
        <v>347</v>
      </c>
      <c r="I79" s="60">
        <f>SUM(I76:I78)</f>
        <v>250</v>
      </c>
      <c r="J79" s="60">
        <f>SUM(J76:J78)</f>
        <v>0</v>
      </c>
    </row>
    <row r="80" spans="1:10" ht="6" customHeight="1" thickBot="1">
      <c r="A80" s="82"/>
      <c r="B80" s="62"/>
    </row>
    <row r="81" spans="1:10" s="83" customFormat="1" ht="25.5" customHeight="1">
      <c r="A81" s="113" t="s">
        <v>35</v>
      </c>
      <c r="B81" s="114"/>
      <c r="C81" s="19">
        <v>2011</v>
      </c>
      <c r="D81" s="19">
        <v>2012</v>
      </c>
      <c r="E81" s="19">
        <v>2013</v>
      </c>
      <c r="F81" s="19">
        <v>2014</v>
      </c>
      <c r="G81" s="19">
        <v>2015</v>
      </c>
      <c r="H81" s="19">
        <v>2016</v>
      </c>
      <c r="I81" s="19">
        <v>2017</v>
      </c>
      <c r="J81" s="19">
        <f>J52</f>
        <v>2018</v>
      </c>
    </row>
    <row r="82" spans="1:10" s="83" customFormat="1">
      <c r="A82" s="6" t="s">
        <v>23</v>
      </c>
      <c r="B82" s="6"/>
      <c r="C82" s="69">
        <f t="shared" ref="C82:J85" si="27">C76+C53</f>
        <v>247</v>
      </c>
      <c r="D82" s="69">
        <f t="shared" si="27"/>
        <v>122</v>
      </c>
      <c r="E82" s="69">
        <f t="shared" si="27"/>
        <v>0</v>
      </c>
      <c r="F82" s="69">
        <f t="shared" si="27"/>
        <v>20</v>
      </c>
      <c r="G82" s="69">
        <f t="shared" si="27"/>
        <v>15</v>
      </c>
      <c r="H82" s="69">
        <f t="shared" si="27"/>
        <v>41</v>
      </c>
      <c r="I82" s="69">
        <f t="shared" si="27"/>
        <v>290</v>
      </c>
      <c r="J82" s="69">
        <f t="shared" si="27"/>
        <v>63</v>
      </c>
    </row>
    <row r="83" spans="1:10" s="83" customFormat="1">
      <c r="A83" s="7" t="s">
        <v>0</v>
      </c>
      <c r="B83" s="7"/>
      <c r="C83" s="69">
        <f t="shared" si="27"/>
        <v>1590</v>
      </c>
      <c r="D83" s="69">
        <f t="shared" si="27"/>
        <v>1243</v>
      </c>
      <c r="E83" s="69">
        <f t="shared" si="27"/>
        <v>1215</v>
      </c>
      <c r="F83" s="69">
        <f t="shared" si="27"/>
        <v>903</v>
      </c>
      <c r="G83" s="69">
        <f t="shared" si="27"/>
        <v>753</v>
      </c>
      <c r="H83" s="69">
        <f t="shared" si="27"/>
        <v>576</v>
      </c>
      <c r="I83" s="69">
        <f t="shared" si="27"/>
        <v>933</v>
      </c>
      <c r="J83" s="69">
        <f t="shared" si="27"/>
        <v>48</v>
      </c>
    </row>
    <row r="84" spans="1:10" s="83" customFormat="1">
      <c r="A84" s="6" t="s">
        <v>1</v>
      </c>
      <c r="B84" s="6"/>
      <c r="C84" s="69">
        <f t="shared" si="27"/>
        <v>1308</v>
      </c>
      <c r="D84" s="69">
        <f t="shared" si="27"/>
        <v>504</v>
      </c>
      <c r="E84" s="69">
        <f t="shared" si="27"/>
        <v>395</v>
      </c>
      <c r="F84" s="69">
        <f t="shared" si="27"/>
        <v>456</v>
      </c>
      <c r="G84" s="69">
        <f t="shared" si="27"/>
        <v>164</v>
      </c>
      <c r="H84" s="69">
        <f t="shared" si="27"/>
        <v>714</v>
      </c>
      <c r="I84" s="69">
        <f t="shared" si="27"/>
        <v>220</v>
      </c>
      <c r="J84" s="69">
        <f t="shared" si="27"/>
        <v>0</v>
      </c>
    </row>
    <row r="85" spans="1:10" s="83" customFormat="1" ht="12.75" customHeight="1" thickBot="1">
      <c r="A85" s="8" t="s">
        <v>42</v>
      </c>
      <c r="B85" s="8"/>
      <c r="C85" s="60">
        <f t="shared" si="27"/>
        <v>3145</v>
      </c>
      <c r="D85" s="60">
        <f t="shared" si="27"/>
        <v>1869</v>
      </c>
      <c r="E85" s="60">
        <f t="shared" si="27"/>
        <v>1610</v>
      </c>
      <c r="F85" s="60">
        <f t="shared" si="27"/>
        <v>1379</v>
      </c>
      <c r="G85" s="60">
        <f t="shared" si="27"/>
        <v>932</v>
      </c>
      <c r="H85" s="60">
        <f t="shared" si="27"/>
        <v>1331</v>
      </c>
      <c r="I85" s="60">
        <f t="shared" si="27"/>
        <v>1443</v>
      </c>
      <c r="J85" s="60">
        <f t="shared" si="27"/>
        <v>111</v>
      </c>
    </row>
    <row r="86" spans="1:10" s="83" customFormat="1" ht="12.75" customHeight="1">
      <c r="A86" s="96" t="s">
        <v>83</v>
      </c>
      <c r="B86" s="9"/>
      <c r="C86" s="107"/>
      <c r="D86" s="107"/>
      <c r="E86" s="107"/>
      <c r="F86" s="107"/>
      <c r="G86" s="107"/>
      <c r="H86" s="107"/>
      <c r="I86" s="107"/>
      <c r="J86" s="107"/>
    </row>
    <row r="87" spans="1:10" s="67" customFormat="1" ht="10.5">
      <c r="A87" s="67" t="s">
        <v>86</v>
      </c>
    </row>
    <row r="88" spans="1:10" s="67" customFormat="1" ht="12.75" customHeight="1">
      <c r="A88" s="96" t="s">
        <v>65</v>
      </c>
      <c r="B88" s="96"/>
      <c r="C88" s="99"/>
      <c r="D88" s="99"/>
      <c r="E88" s="99"/>
      <c r="F88" s="99"/>
      <c r="G88" s="99"/>
      <c r="H88" s="106"/>
      <c r="I88" s="106"/>
      <c r="J88" s="106"/>
    </row>
    <row r="89" spans="1:10" s="67" customFormat="1" ht="12.75" customHeight="1">
      <c r="A89" s="95" t="s">
        <v>17</v>
      </c>
      <c r="B89" s="95"/>
      <c r="C89" s="99"/>
      <c r="D89" s="99"/>
      <c r="E89" s="99"/>
      <c r="F89" s="99"/>
      <c r="G89" s="99"/>
      <c r="H89" s="106"/>
      <c r="I89" s="106"/>
      <c r="J89" s="106"/>
    </row>
    <row r="90" spans="1:10" s="67" customFormat="1" ht="12.75" customHeight="1">
      <c r="A90" s="70" t="s">
        <v>84</v>
      </c>
      <c r="B90" s="70"/>
    </row>
    <row r="91" spans="1:10" s="67" customFormat="1" ht="6" customHeight="1"/>
    <row r="92" spans="1:10">
      <c r="B92" s="65" t="s">
        <v>24</v>
      </c>
    </row>
    <row r="93" spans="1:10">
      <c r="B93" s="65" t="s">
        <v>2</v>
      </c>
    </row>
    <row r="94" spans="1:10" ht="6" customHeight="1" thickBot="1">
      <c r="B94" s="65"/>
    </row>
    <row r="95" spans="1:10">
      <c r="B95" s="5" t="s">
        <v>25</v>
      </c>
      <c r="C95" s="19">
        <v>2011</v>
      </c>
      <c r="D95" s="19">
        <v>2012</v>
      </c>
      <c r="E95" s="19">
        <v>2013</v>
      </c>
      <c r="F95" s="19">
        <v>2014</v>
      </c>
      <c r="G95" s="19">
        <v>2015</v>
      </c>
      <c r="H95" s="19">
        <v>2016</v>
      </c>
      <c r="I95" s="19" t="s">
        <v>74</v>
      </c>
      <c r="J95" s="19">
        <f>J52</f>
        <v>2018</v>
      </c>
    </row>
    <row r="96" spans="1:10">
      <c r="B96" s="6" t="s">
        <v>23</v>
      </c>
      <c r="C96" s="69">
        <v>473</v>
      </c>
      <c r="D96" s="69">
        <v>478</v>
      </c>
      <c r="E96" s="69">
        <v>129</v>
      </c>
      <c r="F96" s="69">
        <v>79</v>
      </c>
      <c r="G96" s="69">
        <v>201</v>
      </c>
      <c r="H96" s="69">
        <v>278</v>
      </c>
      <c r="I96" s="69">
        <v>277</v>
      </c>
      <c r="J96" s="69"/>
    </row>
    <row r="97" spans="1:10">
      <c r="B97" s="7" t="s">
        <v>0</v>
      </c>
      <c r="C97" s="69">
        <v>2025</v>
      </c>
      <c r="D97" s="69">
        <v>1258</v>
      </c>
      <c r="E97" s="69">
        <v>1086</v>
      </c>
      <c r="F97" s="69">
        <v>1102</v>
      </c>
      <c r="G97" s="69">
        <v>750</v>
      </c>
      <c r="H97" s="69">
        <v>1715</v>
      </c>
      <c r="I97" s="69">
        <v>331</v>
      </c>
      <c r="J97" s="69"/>
    </row>
    <row r="98" spans="1:10">
      <c r="B98" s="6" t="s">
        <v>1</v>
      </c>
      <c r="C98" s="69">
        <v>2306</v>
      </c>
      <c r="D98" s="69">
        <v>1007</v>
      </c>
      <c r="E98" s="69">
        <v>814</v>
      </c>
      <c r="F98" s="69">
        <v>1000</v>
      </c>
      <c r="G98" s="69">
        <v>1143</v>
      </c>
      <c r="H98" s="69">
        <v>2414</v>
      </c>
      <c r="I98" s="69">
        <v>390</v>
      </c>
      <c r="J98" s="69"/>
    </row>
    <row r="99" spans="1:10" ht="13.5" thickBot="1">
      <c r="B99" s="8" t="s">
        <v>42</v>
      </c>
      <c r="C99" s="60">
        <f t="shared" ref="C99:E99" si="28">SUM(C96:C98)</f>
        <v>4804</v>
      </c>
      <c r="D99" s="60">
        <f t="shared" si="28"/>
        <v>2743</v>
      </c>
      <c r="E99" s="60">
        <f t="shared" si="28"/>
        <v>2029</v>
      </c>
      <c r="F99" s="60">
        <f>SUM(F96:F98)</f>
        <v>2181</v>
      </c>
      <c r="G99" s="60">
        <f>SUM(G96:G98)</f>
        <v>2094</v>
      </c>
      <c r="H99" s="60">
        <f>SUM(H96:H98)</f>
        <v>4407</v>
      </c>
      <c r="I99" s="60">
        <f>SUM(I96:I98)</f>
        <v>998</v>
      </c>
      <c r="J99" s="60">
        <f>SUM(J96:J98)</f>
        <v>0</v>
      </c>
    </row>
    <row r="100" spans="1:10">
      <c r="A100" s="67" t="s">
        <v>72</v>
      </c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67" t="s">
        <v>70</v>
      </c>
    </row>
    <row r="102" spans="1:10">
      <c r="A102" s="67"/>
    </row>
    <row r="112" spans="1:10">
      <c r="B112" s="71"/>
    </row>
    <row r="115" spans="2:10">
      <c r="B115" s="72"/>
    </row>
    <row r="116" spans="2:10">
      <c r="B116" s="72"/>
    </row>
    <row r="117" spans="2:10">
      <c r="B117" s="72"/>
    </row>
    <row r="118" spans="2:10">
      <c r="B118" s="72"/>
    </row>
    <row r="119" spans="2:10">
      <c r="B119" s="72"/>
    </row>
    <row r="120" spans="2:10">
      <c r="B120" s="72"/>
    </row>
    <row r="123" spans="2:10">
      <c r="B123" s="72"/>
    </row>
    <row r="124" spans="2:10">
      <c r="B124" s="72"/>
    </row>
    <row r="125" spans="2:10">
      <c r="C125" s="101"/>
      <c r="D125" s="101"/>
      <c r="E125" s="101"/>
      <c r="F125" s="101"/>
      <c r="G125" s="101"/>
      <c r="H125" s="101"/>
      <c r="I125" s="101"/>
      <c r="J125" s="101"/>
    </row>
    <row r="132" spans="2:2">
      <c r="B132" s="73"/>
    </row>
    <row r="133" spans="2:2">
      <c r="B133" s="72"/>
    </row>
    <row r="134" spans="2:2">
      <c r="B134" s="72"/>
    </row>
    <row r="135" spans="2:2">
      <c r="B135" s="72"/>
    </row>
    <row r="136" spans="2:2">
      <c r="B136" s="72"/>
    </row>
    <row r="137" spans="2:2" ht="15">
      <c r="B137" s="74"/>
    </row>
    <row r="139" spans="2:2">
      <c r="B139" s="71"/>
    </row>
    <row r="141" spans="2:2">
      <c r="B141" s="72"/>
    </row>
    <row r="144" spans="2:2">
      <c r="B144" s="72"/>
    </row>
    <row r="146" spans="2:2" ht="15">
      <c r="B146" s="74"/>
    </row>
  </sheetData>
  <mergeCells count="5">
    <mergeCell ref="A22:B22"/>
    <mergeCell ref="A40:B40"/>
    <mergeCell ref="A81:B81"/>
    <mergeCell ref="A52:B52"/>
    <mergeCell ref="A75:B75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6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4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46" zoomScaleNormal="100" zoomScaleSheetLayoutView="75" workbookViewId="0">
      <selection activeCell="J75" sqref="J75"/>
    </sheetView>
  </sheetViews>
  <sheetFormatPr baseColWidth="10" defaultColWidth="12" defaultRowHeight="11.25"/>
  <cols>
    <col min="1" max="1" width="3.42578125" style="22" customWidth="1"/>
    <col min="2" max="2" width="32.5703125" style="22" customWidth="1"/>
    <col min="3" max="9" width="7.140625" style="2" customWidth="1"/>
    <col min="10" max="10" width="9" style="2" bestFit="1" customWidth="1"/>
    <col min="11" max="16384" width="12" style="22"/>
  </cols>
  <sheetData>
    <row r="1" spans="1:10">
      <c r="A1" s="21" t="s">
        <v>80</v>
      </c>
    </row>
    <row r="2" spans="1:10">
      <c r="A2" s="21" t="s">
        <v>89</v>
      </c>
    </row>
    <row r="3" spans="1:10">
      <c r="A3" s="21" t="s">
        <v>79</v>
      </c>
    </row>
    <row r="4" spans="1:10">
      <c r="A4" s="21" t="s">
        <v>78</v>
      </c>
    </row>
    <row r="5" spans="1:10">
      <c r="B5" s="21"/>
    </row>
    <row r="6" spans="1:10" ht="12" thickBot="1">
      <c r="B6" s="21" t="s">
        <v>19</v>
      </c>
    </row>
    <row r="7" spans="1:10" ht="22.5">
      <c r="B7" s="28" t="s">
        <v>30</v>
      </c>
      <c r="C7" s="19">
        <v>2011</v>
      </c>
      <c r="D7" s="19">
        <v>2012</v>
      </c>
      <c r="E7" s="19">
        <v>2013</v>
      </c>
      <c r="F7" s="19">
        <v>2014</v>
      </c>
      <c r="G7" s="19">
        <v>2015</v>
      </c>
      <c r="H7" s="19">
        <v>2016</v>
      </c>
      <c r="I7" s="19">
        <v>2017</v>
      </c>
      <c r="J7" s="19">
        <v>2018</v>
      </c>
    </row>
    <row r="8" spans="1:10">
      <c r="B8" s="6" t="s">
        <v>23</v>
      </c>
      <c r="C8" s="13"/>
      <c r="D8" s="13">
        <v>0</v>
      </c>
      <c r="E8" s="13"/>
      <c r="F8" s="13"/>
      <c r="G8" s="13"/>
      <c r="H8" s="13">
        <v>0</v>
      </c>
      <c r="I8" s="13">
        <v>0</v>
      </c>
      <c r="J8" s="13"/>
    </row>
    <row r="9" spans="1:10">
      <c r="B9" s="24" t="s">
        <v>0</v>
      </c>
      <c r="C9" s="14">
        <v>396</v>
      </c>
      <c r="D9" s="14"/>
      <c r="E9" s="14">
        <v>213</v>
      </c>
      <c r="F9" s="14">
        <v>162</v>
      </c>
      <c r="G9" s="14">
        <v>110</v>
      </c>
      <c r="H9" s="14">
        <v>0</v>
      </c>
      <c r="I9" s="14">
        <v>439</v>
      </c>
      <c r="J9" s="14"/>
    </row>
    <row r="10" spans="1:10">
      <c r="B10" s="23" t="s">
        <v>1</v>
      </c>
      <c r="C10" s="13">
        <v>96</v>
      </c>
      <c r="D10" s="13">
        <v>62</v>
      </c>
      <c r="E10" s="13"/>
      <c r="F10" s="13">
        <v>135</v>
      </c>
      <c r="G10" s="13"/>
      <c r="H10" s="13">
        <v>268</v>
      </c>
      <c r="I10" s="13">
        <v>0</v>
      </c>
      <c r="J10" s="13">
        <v>0</v>
      </c>
    </row>
    <row r="11" spans="1:10" ht="12" thickBot="1">
      <c r="B11" s="25" t="s">
        <v>42</v>
      </c>
      <c r="C11" s="15">
        <f t="shared" ref="C11:E11" si="0">SUM(C8:C10)</f>
        <v>492</v>
      </c>
      <c r="D11" s="15">
        <f t="shared" si="0"/>
        <v>62</v>
      </c>
      <c r="E11" s="15">
        <f t="shared" si="0"/>
        <v>213</v>
      </c>
      <c r="F11" s="15">
        <f>SUM(F8:F10)</f>
        <v>297</v>
      </c>
      <c r="G11" s="15">
        <f>SUM(G8:G10)</f>
        <v>110</v>
      </c>
      <c r="H11" s="15">
        <f>SUM(H8:H10)</f>
        <v>268</v>
      </c>
      <c r="I11" s="15">
        <f>SUM(I8:I10)</f>
        <v>439</v>
      </c>
      <c r="J11" s="15">
        <f>SUM(J8:J10)</f>
        <v>0</v>
      </c>
    </row>
    <row r="12" spans="1:10" ht="12" thickBot="1">
      <c r="B12" s="26"/>
    </row>
    <row r="13" spans="1:10" ht="22.5">
      <c r="B13" s="28" t="s">
        <v>66</v>
      </c>
      <c r="C13" s="19">
        <v>2011</v>
      </c>
      <c r="D13" s="19">
        <v>2012</v>
      </c>
      <c r="E13" s="19">
        <v>2013</v>
      </c>
      <c r="F13" s="19">
        <v>2014</v>
      </c>
      <c r="G13" s="19">
        <v>2015</v>
      </c>
      <c r="H13" s="19">
        <v>2016</v>
      </c>
      <c r="I13" s="19">
        <v>2017</v>
      </c>
      <c r="J13" s="19">
        <f>J7</f>
        <v>2018</v>
      </c>
    </row>
    <row r="14" spans="1:10">
      <c r="B14" s="6" t="s">
        <v>23</v>
      </c>
      <c r="C14" s="13"/>
      <c r="D14" s="13"/>
      <c r="E14" s="13"/>
      <c r="F14" s="13"/>
      <c r="G14" s="13"/>
      <c r="H14" s="13">
        <v>0</v>
      </c>
      <c r="I14" s="13">
        <v>126</v>
      </c>
      <c r="J14" s="13">
        <v>63</v>
      </c>
    </row>
    <row r="15" spans="1:10">
      <c r="B15" s="24" t="s">
        <v>0</v>
      </c>
      <c r="C15" s="14"/>
      <c r="D15" s="14"/>
      <c r="E15" s="14">
        <v>121</v>
      </c>
      <c r="F15" s="14"/>
      <c r="G15" s="14">
        <v>185</v>
      </c>
      <c r="H15" s="14">
        <v>0</v>
      </c>
      <c r="I15" s="14">
        <v>91</v>
      </c>
      <c r="J15" s="14"/>
    </row>
    <row r="16" spans="1:10">
      <c r="B16" s="23" t="s">
        <v>1</v>
      </c>
      <c r="C16" s="13">
        <v>32</v>
      </c>
      <c r="D16" s="13"/>
      <c r="E16" s="13"/>
      <c r="F16" s="13"/>
      <c r="G16" s="13"/>
      <c r="H16" s="13">
        <v>14</v>
      </c>
      <c r="I16" s="13"/>
      <c r="J16" s="13"/>
    </row>
    <row r="17" spans="1:10" ht="12" thickBot="1">
      <c r="B17" s="25" t="s">
        <v>42</v>
      </c>
      <c r="C17" s="15">
        <f t="shared" ref="C17:E17" si="1">SUM(C14:C16)</f>
        <v>32</v>
      </c>
      <c r="D17" s="15">
        <f t="shared" si="1"/>
        <v>0</v>
      </c>
      <c r="E17" s="15">
        <f t="shared" si="1"/>
        <v>121</v>
      </c>
      <c r="F17" s="15">
        <f>SUM(F14:F16)</f>
        <v>0</v>
      </c>
      <c r="G17" s="15">
        <f>SUM(G14:G16)</f>
        <v>185</v>
      </c>
      <c r="H17" s="15">
        <f>SUM(H14:H16)</f>
        <v>14</v>
      </c>
      <c r="I17" s="15">
        <f>SUM(I14:I16)</f>
        <v>217</v>
      </c>
      <c r="J17" s="15">
        <f>SUM(J14:J16)</f>
        <v>63</v>
      </c>
    </row>
    <row r="18" spans="1:10" ht="12" thickBot="1">
      <c r="B18" s="26"/>
    </row>
    <row r="19" spans="1:10" ht="21.75" customHeight="1">
      <c r="B19" s="11" t="s">
        <v>60</v>
      </c>
      <c r="C19" s="19">
        <v>2011</v>
      </c>
      <c r="D19" s="19">
        <v>2012</v>
      </c>
      <c r="E19" s="19">
        <v>2013</v>
      </c>
      <c r="F19" s="19">
        <v>2014</v>
      </c>
      <c r="G19" s="19">
        <v>2015</v>
      </c>
      <c r="H19" s="19">
        <v>2016</v>
      </c>
      <c r="I19" s="19">
        <v>2017</v>
      </c>
      <c r="J19" s="19">
        <f>J7</f>
        <v>2018</v>
      </c>
    </row>
    <row r="20" spans="1:10">
      <c r="B20" s="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/>
    </row>
    <row r="21" spans="1:10">
      <c r="B21" s="24" t="s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104</v>
      </c>
      <c r="J21" s="14"/>
    </row>
    <row r="22" spans="1:10">
      <c r="B22" s="23" t="s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30</v>
      </c>
      <c r="I22" s="13">
        <v>0</v>
      </c>
      <c r="J22" s="13">
        <v>0</v>
      </c>
    </row>
    <row r="23" spans="1:10" ht="12" thickBot="1">
      <c r="B23" s="25" t="s">
        <v>42</v>
      </c>
      <c r="C23" s="15">
        <f t="shared" ref="C23:E23" si="2">SUM(C20:C22)</f>
        <v>0</v>
      </c>
      <c r="D23" s="15">
        <f t="shared" si="2"/>
        <v>0</v>
      </c>
      <c r="E23" s="15">
        <f t="shared" si="2"/>
        <v>0</v>
      </c>
      <c r="F23" s="15">
        <f>SUM(F20:F22)</f>
        <v>0</v>
      </c>
      <c r="G23" s="15">
        <f>SUM(G20:G22)</f>
        <v>0</v>
      </c>
      <c r="H23" s="15">
        <f>SUM(H20:H22)</f>
        <v>30</v>
      </c>
      <c r="I23" s="15">
        <f>SUM(I20:I22)</f>
        <v>104</v>
      </c>
      <c r="J23" s="15">
        <f>SUM(J20:J22)</f>
        <v>0</v>
      </c>
    </row>
    <row r="24" spans="1:10" ht="12" thickBot="1">
      <c r="B24" s="63"/>
    </row>
    <row r="25" spans="1:10" ht="22.5" customHeight="1">
      <c r="A25" s="117" t="s">
        <v>38</v>
      </c>
      <c r="B25" s="118"/>
      <c r="C25" s="19">
        <v>2011</v>
      </c>
      <c r="D25" s="19">
        <v>2012</v>
      </c>
      <c r="E25" s="19">
        <v>2013</v>
      </c>
      <c r="F25" s="19">
        <v>2014</v>
      </c>
      <c r="G25" s="19">
        <v>2015</v>
      </c>
      <c r="H25" s="19">
        <v>2016</v>
      </c>
      <c r="I25" s="19">
        <v>2017</v>
      </c>
      <c r="J25" s="19">
        <f>J7</f>
        <v>2018</v>
      </c>
    </row>
    <row r="26" spans="1:10">
      <c r="A26" s="6" t="s">
        <v>23</v>
      </c>
      <c r="B26" s="6"/>
      <c r="C26" s="13">
        <f t="shared" ref="C26:G28" si="3">C8+C14+C20</f>
        <v>0</v>
      </c>
      <c r="D26" s="13">
        <f t="shared" si="3"/>
        <v>0</v>
      </c>
      <c r="E26" s="13">
        <f t="shared" si="3"/>
        <v>0</v>
      </c>
      <c r="F26" s="13">
        <f t="shared" si="3"/>
        <v>0</v>
      </c>
      <c r="G26" s="13">
        <f t="shared" si="3"/>
        <v>0</v>
      </c>
      <c r="H26" s="13">
        <f t="shared" ref="H26" si="4">H8+H14+H20</f>
        <v>0</v>
      </c>
      <c r="I26" s="13">
        <f t="shared" ref="I26" si="5">I8+I14+I20</f>
        <v>126</v>
      </c>
      <c r="J26" s="13">
        <f t="shared" ref="J26" si="6">J8+J14+J20</f>
        <v>63</v>
      </c>
    </row>
    <row r="27" spans="1:10">
      <c r="A27" s="7" t="s">
        <v>0</v>
      </c>
      <c r="B27" s="7"/>
      <c r="C27" s="13">
        <f t="shared" si="3"/>
        <v>396</v>
      </c>
      <c r="D27" s="13">
        <f t="shared" si="3"/>
        <v>0</v>
      </c>
      <c r="E27" s="13">
        <f t="shared" si="3"/>
        <v>334</v>
      </c>
      <c r="F27" s="13">
        <f t="shared" si="3"/>
        <v>162</v>
      </c>
      <c r="G27" s="13">
        <f t="shared" si="3"/>
        <v>295</v>
      </c>
      <c r="H27" s="13">
        <f t="shared" ref="H27" si="7">H9+H15+H21</f>
        <v>0</v>
      </c>
      <c r="I27" s="13">
        <f t="shared" ref="I27" si="8">I9+I15+I21</f>
        <v>634</v>
      </c>
      <c r="J27" s="13">
        <f t="shared" ref="J27" si="9">J9+J15+J21</f>
        <v>0</v>
      </c>
    </row>
    <row r="28" spans="1:10">
      <c r="A28" s="6" t="s">
        <v>1</v>
      </c>
      <c r="B28" s="6"/>
      <c r="C28" s="13">
        <f t="shared" si="3"/>
        <v>128</v>
      </c>
      <c r="D28" s="13">
        <f t="shared" si="3"/>
        <v>62</v>
      </c>
      <c r="E28" s="13">
        <f t="shared" si="3"/>
        <v>0</v>
      </c>
      <c r="F28" s="13">
        <f t="shared" si="3"/>
        <v>135</v>
      </c>
      <c r="G28" s="13">
        <f t="shared" si="3"/>
        <v>0</v>
      </c>
      <c r="H28" s="13">
        <f t="shared" ref="H28" si="10">H10+H16+H22</f>
        <v>312</v>
      </c>
      <c r="I28" s="13">
        <f t="shared" ref="I28" si="11">I10+I16+I22</f>
        <v>0</v>
      </c>
      <c r="J28" s="13">
        <f t="shared" ref="J28" si="12">J10+J16+J22</f>
        <v>0</v>
      </c>
    </row>
    <row r="29" spans="1:10" ht="12" thickBot="1">
      <c r="A29" s="8" t="s">
        <v>42</v>
      </c>
      <c r="B29" s="8"/>
      <c r="C29" s="15">
        <f t="shared" ref="C29:E29" si="13">SUM(C26:C28)</f>
        <v>524</v>
      </c>
      <c r="D29" s="15">
        <f t="shared" si="13"/>
        <v>62</v>
      </c>
      <c r="E29" s="15">
        <f t="shared" si="13"/>
        <v>334</v>
      </c>
      <c r="F29" s="15">
        <f>SUM(F26:F28)</f>
        <v>297</v>
      </c>
      <c r="G29" s="15">
        <f>SUM(G26:G28)</f>
        <v>295</v>
      </c>
      <c r="H29" s="15">
        <f>SUM(H26:H28)</f>
        <v>312</v>
      </c>
      <c r="I29" s="15">
        <f>SUM(I26:I28)</f>
        <v>760</v>
      </c>
      <c r="J29" s="15">
        <f>SUM(J26:J28)</f>
        <v>63</v>
      </c>
    </row>
    <row r="30" spans="1:10">
      <c r="B30" s="26"/>
    </row>
    <row r="31" spans="1:10" ht="12" thickBot="1">
      <c r="B31" s="26" t="s">
        <v>29</v>
      </c>
    </row>
    <row r="32" spans="1:10" s="10" customFormat="1" ht="22.5">
      <c r="B32" s="11" t="s">
        <v>26</v>
      </c>
      <c r="C32" s="19">
        <v>2011</v>
      </c>
      <c r="D32" s="19">
        <v>2012</v>
      </c>
      <c r="E32" s="19">
        <v>2013</v>
      </c>
      <c r="F32" s="19">
        <v>2014</v>
      </c>
      <c r="G32" s="19">
        <v>2015</v>
      </c>
      <c r="H32" s="19">
        <v>2016</v>
      </c>
      <c r="I32" s="19">
        <v>2017</v>
      </c>
      <c r="J32" s="19">
        <f>J7</f>
        <v>2018</v>
      </c>
    </row>
    <row r="33" spans="2:10" s="10" customFormat="1">
      <c r="B33" s="6" t="s">
        <v>23</v>
      </c>
      <c r="C33" s="13">
        <v>36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0" customFormat="1">
      <c r="B34" s="7" t="s">
        <v>0</v>
      </c>
      <c r="C34" s="14">
        <v>130</v>
      </c>
      <c r="D34" s="14">
        <v>0</v>
      </c>
      <c r="E34" s="14">
        <v>28</v>
      </c>
      <c r="F34" s="14">
        <v>63</v>
      </c>
      <c r="G34" s="14">
        <v>0</v>
      </c>
      <c r="H34" s="14">
        <v>0</v>
      </c>
      <c r="I34" s="14">
        <v>0</v>
      </c>
      <c r="J34" s="14">
        <v>0</v>
      </c>
    </row>
    <row r="35" spans="2:10" s="10" customFormat="1">
      <c r="B35" s="6" t="s">
        <v>1</v>
      </c>
      <c r="C35" s="13">
        <v>0</v>
      </c>
      <c r="D35" s="13">
        <v>118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s="10" customFormat="1" ht="12" thickBot="1">
      <c r="B36" s="25" t="s">
        <v>42</v>
      </c>
      <c r="C36" s="15">
        <f t="shared" ref="C36:E36" si="14">SUM(C33:C35)</f>
        <v>166</v>
      </c>
      <c r="D36" s="15">
        <f t="shared" si="14"/>
        <v>118</v>
      </c>
      <c r="E36" s="15">
        <f t="shared" si="14"/>
        <v>28</v>
      </c>
      <c r="F36" s="15">
        <f>SUM(F33:F35)</f>
        <v>63</v>
      </c>
      <c r="G36" s="15">
        <f>SUM(G33:G35)</f>
        <v>0</v>
      </c>
      <c r="H36" s="15">
        <f>SUM(H33:H35)</f>
        <v>0</v>
      </c>
      <c r="I36" s="15">
        <f>SUM(I33:I35)</f>
        <v>0</v>
      </c>
      <c r="J36" s="15">
        <f>SUM(J33:J35)</f>
        <v>0</v>
      </c>
    </row>
    <row r="37" spans="2:10" ht="12" thickBot="1">
      <c r="B37" s="26"/>
    </row>
    <row r="38" spans="2:10" ht="22.5">
      <c r="B38" s="11" t="s">
        <v>58</v>
      </c>
      <c r="C38" s="19">
        <v>2011</v>
      </c>
      <c r="D38" s="19">
        <v>2012</v>
      </c>
      <c r="E38" s="19">
        <v>2013</v>
      </c>
      <c r="F38" s="19">
        <v>2014</v>
      </c>
      <c r="G38" s="19">
        <v>2015</v>
      </c>
      <c r="H38" s="19">
        <v>2016</v>
      </c>
      <c r="I38" s="19">
        <v>2017</v>
      </c>
      <c r="J38" s="19">
        <f>J7</f>
        <v>2018</v>
      </c>
    </row>
    <row r="39" spans="2:10">
      <c r="B39" s="6" t="s">
        <v>23</v>
      </c>
      <c r="C39" s="13"/>
      <c r="D39" s="13"/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>
      <c r="B40" s="24" t="s">
        <v>0</v>
      </c>
      <c r="C40" s="14"/>
      <c r="D40" s="14"/>
      <c r="E40" s="14">
        <v>45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2:10">
      <c r="B41" s="23" t="s">
        <v>1</v>
      </c>
      <c r="C41" s="13"/>
      <c r="D41" s="13"/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2:10" ht="12" thickBot="1">
      <c r="B42" s="25" t="s">
        <v>42</v>
      </c>
      <c r="C42" s="15">
        <f t="shared" ref="C42:F42" si="15">SUM(C39:C41)</f>
        <v>0</v>
      </c>
      <c r="D42" s="15">
        <f t="shared" si="15"/>
        <v>0</v>
      </c>
      <c r="E42" s="15">
        <f t="shared" si="15"/>
        <v>45</v>
      </c>
      <c r="F42" s="15">
        <f t="shared" si="15"/>
        <v>0</v>
      </c>
      <c r="G42" s="15">
        <f>SUM(G39:G41)</f>
        <v>0</v>
      </c>
      <c r="H42" s="15">
        <f>SUM(H39:H41)</f>
        <v>0</v>
      </c>
      <c r="I42" s="15">
        <f>SUM(I39:I41)</f>
        <v>0</v>
      </c>
      <c r="J42" s="15">
        <f>SUM(J39:J41)</f>
        <v>0</v>
      </c>
    </row>
    <row r="43" spans="2:10" ht="12" thickBot="1">
      <c r="B43" s="26"/>
    </row>
    <row r="44" spans="2:10" ht="22.5">
      <c r="B44" s="11" t="s">
        <v>27</v>
      </c>
      <c r="C44" s="19">
        <v>2011</v>
      </c>
      <c r="D44" s="19">
        <v>2012</v>
      </c>
      <c r="E44" s="19">
        <v>2013</v>
      </c>
      <c r="F44" s="19">
        <v>2014</v>
      </c>
      <c r="G44" s="19">
        <v>2015</v>
      </c>
      <c r="H44" s="19">
        <v>2016</v>
      </c>
      <c r="I44" s="19">
        <v>2017</v>
      </c>
      <c r="J44" s="19">
        <f>J7</f>
        <v>2018</v>
      </c>
    </row>
    <row r="45" spans="2:10">
      <c r="B45" s="6" t="s">
        <v>23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/>
    </row>
    <row r="46" spans="2:10">
      <c r="B46" s="24" t="s">
        <v>0</v>
      </c>
      <c r="C46" s="14">
        <v>0</v>
      </c>
      <c r="D46" s="14">
        <v>0</v>
      </c>
      <c r="E46" s="14">
        <v>70</v>
      </c>
      <c r="F46" s="14">
        <v>0</v>
      </c>
      <c r="G46" s="14">
        <v>0</v>
      </c>
      <c r="H46" s="14">
        <v>0</v>
      </c>
      <c r="I46" s="14">
        <v>67</v>
      </c>
      <c r="J46" s="14"/>
    </row>
    <row r="47" spans="2:10">
      <c r="B47" s="23" t="s">
        <v>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2:10" ht="12" thickBot="1">
      <c r="B48" s="25" t="s">
        <v>42</v>
      </c>
      <c r="C48" s="15">
        <f t="shared" ref="C48:F48" si="16">SUM(C45:C47)</f>
        <v>0</v>
      </c>
      <c r="D48" s="15">
        <f t="shared" si="16"/>
        <v>0</v>
      </c>
      <c r="E48" s="15">
        <f t="shared" si="16"/>
        <v>70</v>
      </c>
      <c r="F48" s="15">
        <f t="shared" si="16"/>
        <v>0</v>
      </c>
      <c r="G48" s="15">
        <f>SUM(G45:G47)</f>
        <v>0</v>
      </c>
      <c r="H48" s="15">
        <f>SUM(H45:H47)</f>
        <v>0</v>
      </c>
      <c r="I48" s="15">
        <f>SUM(I45:I47)</f>
        <v>67</v>
      </c>
      <c r="J48" s="15">
        <f>SUM(J45:J47)</f>
        <v>0</v>
      </c>
    </row>
    <row r="49" spans="1:10" ht="12" thickBot="1">
      <c r="B49" s="26"/>
    </row>
    <row r="50" spans="1:10" s="27" customFormat="1" ht="22.5">
      <c r="B50" s="11" t="s">
        <v>21</v>
      </c>
      <c r="C50" s="19">
        <v>2011</v>
      </c>
      <c r="D50" s="19">
        <v>2012</v>
      </c>
      <c r="E50" s="19">
        <v>2013</v>
      </c>
      <c r="F50" s="19">
        <v>2014</v>
      </c>
      <c r="G50" s="19">
        <v>2015</v>
      </c>
      <c r="H50" s="19">
        <v>2016</v>
      </c>
      <c r="I50" s="19">
        <v>2017</v>
      </c>
      <c r="J50" s="19">
        <f>J7</f>
        <v>2018</v>
      </c>
    </row>
    <row r="51" spans="1:10" s="27" customFormat="1">
      <c r="B51" s="6" t="s">
        <v>23</v>
      </c>
      <c r="C51" s="13">
        <v>16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1:10" s="27" customFormat="1">
      <c r="B52" s="24" t="s">
        <v>0</v>
      </c>
      <c r="C52" s="14">
        <v>0</v>
      </c>
      <c r="D52" s="14">
        <v>40</v>
      </c>
      <c r="E52" s="14">
        <v>0</v>
      </c>
      <c r="F52" s="14">
        <v>0</v>
      </c>
      <c r="G52" s="14">
        <v>0</v>
      </c>
      <c r="H52" s="14">
        <v>3</v>
      </c>
      <c r="I52" s="14">
        <v>0</v>
      </c>
      <c r="J52" s="14">
        <v>0</v>
      </c>
    </row>
    <row r="53" spans="1:10" s="27" customFormat="1">
      <c r="B53" s="23" t="s">
        <v>1</v>
      </c>
      <c r="C53" s="13">
        <v>53</v>
      </c>
      <c r="D53" s="13">
        <v>20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27" customFormat="1" ht="12" thickBot="1">
      <c r="B54" s="25" t="s">
        <v>42</v>
      </c>
      <c r="C54" s="15">
        <f t="shared" ref="C54:E54" si="17">SUM(C51:C53)</f>
        <v>69</v>
      </c>
      <c r="D54" s="15">
        <f t="shared" si="17"/>
        <v>60</v>
      </c>
      <c r="E54" s="15">
        <f t="shared" si="17"/>
        <v>0</v>
      </c>
      <c r="F54" s="15">
        <f>SUM(F51:F53)</f>
        <v>0</v>
      </c>
      <c r="G54" s="15">
        <f>SUM(G51:G53)</f>
        <v>0</v>
      </c>
      <c r="H54" s="15">
        <f>SUM(H51:H53)</f>
        <v>3</v>
      </c>
      <c r="I54" s="15">
        <f>SUM(I51:I53)</f>
        <v>0</v>
      </c>
      <c r="J54" s="15">
        <f>SUM(J51:J53)</f>
        <v>0</v>
      </c>
    </row>
    <row r="55" spans="1:10" ht="12" thickBot="1">
      <c r="B55" s="26"/>
    </row>
    <row r="56" spans="1:10" s="27" customFormat="1" ht="23.25" customHeight="1">
      <c r="A56" s="117" t="s">
        <v>39</v>
      </c>
      <c r="B56" s="118"/>
      <c r="C56" s="19">
        <v>2011</v>
      </c>
      <c r="D56" s="19">
        <v>2012</v>
      </c>
      <c r="E56" s="19">
        <v>2013</v>
      </c>
      <c r="F56" s="19">
        <v>2014</v>
      </c>
      <c r="G56" s="19">
        <v>2015</v>
      </c>
      <c r="H56" s="19">
        <v>2016</v>
      </c>
      <c r="I56" s="19">
        <v>2017</v>
      </c>
      <c r="J56" s="19">
        <f>J50</f>
        <v>2018</v>
      </c>
    </row>
    <row r="57" spans="1:10" s="27" customFormat="1">
      <c r="A57" s="6" t="s">
        <v>23</v>
      </c>
      <c r="C57" s="13">
        <f t="shared" ref="C57:G57" si="18">C33+C39+C45+C51</f>
        <v>52</v>
      </c>
      <c r="D57" s="13">
        <f t="shared" si="18"/>
        <v>0</v>
      </c>
      <c r="E57" s="13">
        <f t="shared" si="18"/>
        <v>0</v>
      </c>
      <c r="F57" s="13">
        <f t="shared" si="18"/>
        <v>0</v>
      </c>
      <c r="G57" s="13">
        <f t="shared" si="18"/>
        <v>0</v>
      </c>
      <c r="H57" s="13">
        <f t="shared" ref="H57" si="19">H33+H39+H45+H51</f>
        <v>0</v>
      </c>
      <c r="I57" s="13">
        <f t="shared" ref="I57" si="20">I33+I39+I45+I51</f>
        <v>0</v>
      </c>
      <c r="J57" s="13">
        <f t="shared" ref="J57" si="21">J33+J39+J45+J51</f>
        <v>0</v>
      </c>
    </row>
    <row r="58" spans="1:10" s="27" customFormat="1">
      <c r="A58" s="7" t="s">
        <v>0</v>
      </c>
      <c r="C58" s="13">
        <f t="shared" ref="C58:G58" si="22">C34+C40+C46+C52</f>
        <v>130</v>
      </c>
      <c r="D58" s="13">
        <f t="shared" si="22"/>
        <v>40</v>
      </c>
      <c r="E58" s="13">
        <f t="shared" si="22"/>
        <v>143</v>
      </c>
      <c r="F58" s="13">
        <f t="shared" si="22"/>
        <v>63</v>
      </c>
      <c r="G58" s="13">
        <f t="shared" si="22"/>
        <v>0</v>
      </c>
      <c r="H58" s="13">
        <f t="shared" ref="H58" si="23">H34+H40+H46+H52</f>
        <v>3</v>
      </c>
      <c r="I58" s="13">
        <f t="shared" ref="I58" si="24">I34+I40+I46+I52</f>
        <v>67</v>
      </c>
      <c r="J58" s="13">
        <f t="shared" ref="J58" si="25">J34+J40+J46+J52</f>
        <v>0</v>
      </c>
    </row>
    <row r="59" spans="1:10" s="27" customFormat="1">
      <c r="A59" s="6" t="s">
        <v>1</v>
      </c>
      <c r="C59" s="13">
        <f t="shared" ref="C59:G59" si="26">C35+C41+C47+C53</f>
        <v>53</v>
      </c>
      <c r="D59" s="13">
        <f t="shared" si="26"/>
        <v>138</v>
      </c>
      <c r="E59" s="13">
        <f t="shared" si="26"/>
        <v>0</v>
      </c>
      <c r="F59" s="13">
        <f t="shared" si="26"/>
        <v>0</v>
      </c>
      <c r="G59" s="13">
        <f t="shared" si="26"/>
        <v>0</v>
      </c>
      <c r="H59" s="13">
        <f t="shared" ref="H59" si="27">H35+H41+H47+H53</f>
        <v>0</v>
      </c>
      <c r="I59" s="13">
        <f t="shared" ref="I59" si="28">I35+I41+I47+I53</f>
        <v>0</v>
      </c>
      <c r="J59" s="13">
        <f t="shared" ref="J59" si="29">J35+J41+J47+J53</f>
        <v>0</v>
      </c>
    </row>
    <row r="60" spans="1:10" s="27" customFormat="1" ht="12" thickBot="1">
      <c r="A60" s="25" t="s">
        <v>42</v>
      </c>
      <c r="B60" s="8"/>
      <c r="C60" s="15">
        <f t="shared" ref="C60:G60" si="30">C36+C42+C48+C54</f>
        <v>235</v>
      </c>
      <c r="D60" s="15">
        <f t="shared" si="30"/>
        <v>178</v>
      </c>
      <c r="E60" s="15">
        <f t="shared" si="30"/>
        <v>143</v>
      </c>
      <c r="F60" s="15">
        <f t="shared" si="30"/>
        <v>63</v>
      </c>
      <c r="G60" s="15">
        <f t="shared" si="30"/>
        <v>0</v>
      </c>
      <c r="H60" s="15">
        <f t="shared" ref="H60" si="31">H36+H42+H48+H54</f>
        <v>3</v>
      </c>
      <c r="I60" s="15">
        <f t="shared" ref="I60" si="32">I36+I42+I48+I54</f>
        <v>67</v>
      </c>
      <c r="J60" s="15">
        <f t="shared" ref="J60" si="33">J36+J42+J48+J54</f>
        <v>0</v>
      </c>
    </row>
    <row r="61" spans="1:10" ht="12" thickBot="1">
      <c r="B61" s="26"/>
    </row>
    <row r="62" spans="1:10" s="68" customFormat="1" ht="57.75" customHeight="1">
      <c r="A62" s="115" t="s">
        <v>67</v>
      </c>
      <c r="B62" s="116"/>
      <c r="C62" s="19">
        <v>2011</v>
      </c>
      <c r="D62" s="19">
        <v>2012</v>
      </c>
      <c r="E62" s="19">
        <v>2013</v>
      </c>
      <c r="F62" s="19">
        <v>2014</v>
      </c>
      <c r="G62" s="19">
        <v>2015</v>
      </c>
      <c r="H62" s="19">
        <v>2016</v>
      </c>
      <c r="I62" s="19">
        <v>2017</v>
      </c>
      <c r="J62" s="19">
        <f>J56</f>
        <v>2018</v>
      </c>
    </row>
    <row r="63" spans="1:10" s="68" customFormat="1" ht="12.75">
      <c r="A63" s="6" t="s">
        <v>23</v>
      </c>
      <c r="B63" s="6"/>
      <c r="C63" s="13">
        <f t="shared" ref="C63:J66" si="34">C26+C57</f>
        <v>52</v>
      </c>
      <c r="D63" s="13">
        <f t="shared" si="34"/>
        <v>0</v>
      </c>
      <c r="E63" s="13">
        <f t="shared" si="34"/>
        <v>0</v>
      </c>
      <c r="F63" s="13">
        <f t="shared" si="34"/>
        <v>0</v>
      </c>
      <c r="G63" s="13">
        <f t="shared" si="34"/>
        <v>0</v>
      </c>
      <c r="H63" s="13">
        <f t="shared" si="34"/>
        <v>0</v>
      </c>
      <c r="I63" s="13">
        <f t="shared" si="34"/>
        <v>126</v>
      </c>
      <c r="J63" s="13">
        <f t="shared" si="34"/>
        <v>63</v>
      </c>
    </row>
    <row r="64" spans="1:10" s="68" customFormat="1" ht="12.75">
      <c r="A64" s="7" t="s">
        <v>0</v>
      </c>
      <c r="B64" s="7"/>
      <c r="C64" s="13">
        <f t="shared" si="34"/>
        <v>526</v>
      </c>
      <c r="D64" s="13">
        <f t="shared" si="34"/>
        <v>40</v>
      </c>
      <c r="E64" s="13">
        <f t="shared" si="34"/>
        <v>477</v>
      </c>
      <c r="F64" s="13">
        <f t="shared" si="34"/>
        <v>225</v>
      </c>
      <c r="G64" s="13">
        <f t="shared" si="34"/>
        <v>295</v>
      </c>
      <c r="H64" s="13">
        <f t="shared" si="34"/>
        <v>3</v>
      </c>
      <c r="I64" s="13">
        <f t="shared" si="34"/>
        <v>701</v>
      </c>
      <c r="J64" s="13">
        <f t="shared" si="34"/>
        <v>0</v>
      </c>
    </row>
    <row r="65" spans="1:10" s="68" customFormat="1" ht="12.75">
      <c r="A65" s="6" t="s">
        <v>1</v>
      </c>
      <c r="B65" s="6"/>
      <c r="C65" s="13">
        <f t="shared" si="34"/>
        <v>181</v>
      </c>
      <c r="D65" s="13">
        <f t="shared" si="34"/>
        <v>200</v>
      </c>
      <c r="E65" s="13">
        <f t="shared" si="34"/>
        <v>0</v>
      </c>
      <c r="F65" s="13">
        <f t="shared" si="34"/>
        <v>135</v>
      </c>
      <c r="G65" s="13">
        <f t="shared" si="34"/>
        <v>0</v>
      </c>
      <c r="H65" s="13">
        <f t="shared" si="34"/>
        <v>312</v>
      </c>
      <c r="I65" s="13">
        <f t="shared" si="34"/>
        <v>0</v>
      </c>
      <c r="J65" s="13">
        <f t="shared" si="34"/>
        <v>0</v>
      </c>
    </row>
    <row r="66" spans="1:10" s="68" customFormat="1" ht="13.5" thickBot="1">
      <c r="A66" s="8" t="s">
        <v>42</v>
      </c>
      <c r="B66" s="78"/>
      <c r="C66" s="15">
        <f t="shared" si="34"/>
        <v>759</v>
      </c>
      <c r="D66" s="15">
        <f t="shared" si="34"/>
        <v>240</v>
      </c>
      <c r="E66" s="15">
        <f t="shared" si="34"/>
        <v>477</v>
      </c>
      <c r="F66" s="15">
        <f t="shared" si="34"/>
        <v>360</v>
      </c>
      <c r="G66" s="15">
        <f t="shared" si="34"/>
        <v>295</v>
      </c>
      <c r="H66" s="15">
        <f t="shared" si="34"/>
        <v>315</v>
      </c>
      <c r="I66" s="15">
        <f t="shared" si="34"/>
        <v>827</v>
      </c>
      <c r="J66" s="15">
        <f t="shared" si="34"/>
        <v>63</v>
      </c>
    </row>
    <row r="67" spans="1:10" s="68" customFormat="1" ht="12.75">
      <c r="A67" s="9"/>
      <c r="B67" s="9"/>
      <c r="C67" s="16"/>
      <c r="D67" s="16"/>
      <c r="E67" s="16"/>
      <c r="F67" s="16"/>
      <c r="G67" s="16"/>
      <c r="H67" s="16"/>
      <c r="I67" s="16"/>
      <c r="J67" s="16"/>
    </row>
    <row r="68" spans="1:10" s="68" customFormat="1" ht="12.75">
      <c r="A68" s="9"/>
      <c r="B68" s="9"/>
      <c r="C68" s="16"/>
      <c r="D68" s="16"/>
      <c r="E68" s="16"/>
      <c r="F68" s="16"/>
      <c r="G68" s="16"/>
      <c r="H68" s="16"/>
      <c r="I68" s="16"/>
      <c r="J68" s="16"/>
    </row>
    <row r="69" spans="1:10" s="27" customFormat="1">
      <c r="A69" s="4" t="s">
        <v>55</v>
      </c>
      <c r="B69" s="9"/>
      <c r="C69" s="16"/>
      <c r="D69" s="16"/>
      <c r="E69" s="16"/>
      <c r="F69" s="16"/>
      <c r="G69" s="16"/>
      <c r="H69" s="16"/>
      <c r="I69" s="16"/>
      <c r="J69" s="16"/>
    </row>
    <row r="70" spans="1:10" s="27" customFormat="1">
      <c r="A70" s="65" t="s">
        <v>56</v>
      </c>
      <c r="B70" s="9"/>
      <c r="C70" s="16"/>
      <c r="D70" s="16"/>
      <c r="E70" s="16"/>
      <c r="F70" s="16"/>
      <c r="G70" s="16"/>
      <c r="H70" s="16"/>
      <c r="I70" s="16"/>
      <c r="J70" s="16"/>
    </row>
    <row r="71" spans="1:10" s="27" customFormat="1">
      <c r="A71" s="65" t="s">
        <v>51</v>
      </c>
      <c r="B71" s="9"/>
      <c r="C71" s="16"/>
      <c r="D71" s="16"/>
      <c r="E71" s="16"/>
      <c r="F71" s="16"/>
      <c r="G71" s="16"/>
      <c r="H71" s="16"/>
      <c r="I71" s="16"/>
      <c r="J71" s="16"/>
    </row>
    <row r="72" spans="1:10" s="27" customFormat="1">
      <c r="A72" s="65" t="s">
        <v>52</v>
      </c>
      <c r="B72" s="9"/>
      <c r="C72" s="16"/>
      <c r="D72" s="16"/>
      <c r="E72" s="16"/>
      <c r="F72" s="16"/>
      <c r="G72" s="16"/>
      <c r="H72" s="16"/>
      <c r="I72" s="16"/>
      <c r="J72" s="16"/>
    </row>
    <row r="73" spans="1:10" s="27" customFormat="1" ht="12" thickBot="1">
      <c r="A73" s="26"/>
      <c r="B73" s="9"/>
      <c r="C73" s="16"/>
      <c r="D73" s="16"/>
      <c r="E73" s="16"/>
      <c r="F73" s="16"/>
      <c r="G73" s="16"/>
      <c r="H73" s="16"/>
      <c r="I73" s="16"/>
      <c r="J73" s="16"/>
    </row>
    <row r="74" spans="1:10" s="12" customFormat="1" ht="22.5">
      <c r="B74" s="11" t="s">
        <v>68</v>
      </c>
      <c r="C74" s="19">
        <v>2011</v>
      </c>
      <c r="D74" s="19">
        <v>2012</v>
      </c>
      <c r="E74" s="19">
        <v>2013</v>
      </c>
      <c r="F74" s="19">
        <v>2014</v>
      </c>
      <c r="G74" s="19">
        <v>2015</v>
      </c>
      <c r="H74" s="19">
        <v>2016</v>
      </c>
      <c r="I74" s="19">
        <v>2017</v>
      </c>
      <c r="J74" s="19" t="s">
        <v>85</v>
      </c>
    </row>
    <row r="75" spans="1:10" s="12" customFormat="1">
      <c r="B75" s="6" t="s">
        <v>23</v>
      </c>
      <c r="C75" s="13">
        <v>0</v>
      </c>
      <c r="D75" s="13">
        <v>91</v>
      </c>
      <c r="E75" s="13">
        <v>0</v>
      </c>
      <c r="F75" s="13">
        <f>+'Viviendas Iniciadas'!F64</f>
        <v>0</v>
      </c>
      <c r="G75" s="13">
        <v>0</v>
      </c>
      <c r="H75" s="13">
        <v>0</v>
      </c>
      <c r="I75" s="13">
        <v>0</v>
      </c>
      <c r="J75" s="13">
        <v>0</v>
      </c>
    </row>
    <row r="76" spans="1:10" s="12" customFormat="1">
      <c r="B76" s="7" t="s">
        <v>0</v>
      </c>
      <c r="C76" s="14">
        <v>57</v>
      </c>
      <c r="D76" s="14">
        <v>86</v>
      </c>
      <c r="E76" s="14">
        <v>0</v>
      </c>
      <c r="F76" s="14">
        <f>+'Viviendas Iniciadas'!F65</f>
        <v>0</v>
      </c>
      <c r="G76" s="14">
        <v>0</v>
      </c>
      <c r="H76" s="14">
        <v>154</v>
      </c>
      <c r="I76" s="14">
        <v>66</v>
      </c>
      <c r="J76" s="14"/>
    </row>
    <row r="77" spans="1:10" s="12" customFormat="1">
      <c r="B77" s="6" t="s">
        <v>1</v>
      </c>
      <c r="C77" s="13">
        <v>53</v>
      </c>
      <c r="D77" s="13">
        <v>0</v>
      </c>
      <c r="E77" s="13">
        <v>47</v>
      </c>
      <c r="F77" s="13">
        <f>+'Viviendas Iniciadas'!F66</f>
        <v>55</v>
      </c>
      <c r="G77" s="13">
        <v>0</v>
      </c>
      <c r="H77" s="13">
        <v>0</v>
      </c>
      <c r="I77" s="13">
        <v>94</v>
      </c>
      <c r="J77" s="13"/>
    </row>
    <row r="78" spans="1:10" s="12" customFormat="1" ht="12" thickBot="1">
      <c r="B78" s="25" t="s">
        <v>42</v>
      </c>
      <c r="C78" s="15">
        <f>+'Viviendas Iniciadas'!C67</f>
        <v>110</v>
      </c>
      <c r="D78" s="15">
        <f>+'Viviendas Iniciadas'!D67</f>
        <v>177</v>
      </c>
      <c r="E78" s="15">
        <f>+'Viviendas Iniciadas'!E67</f>
        <v>47</v>
      </c>
      <c r="F78" s="15">
        <f>+'Viviendas Iniciadas'!F67</f>
        <v>55</v>
      </c>
      <c r="G78" s="15">
        <f>+'Viviendas Iniciadas'!G67</f>
        <v>0</v>
      </c>
      <c r="H78" s="15">
        <f>+'Viviendas Iniciadas'!H67</f>
        <v>154</v>
      </c>
      <c r="I78" s="15">
        <f>+'Viviendas Iniciadas'!I67</f>
        <v>160</v>
      </c>
      <c r="J78" s="15">
        <f>SUM(J75:J77)</f>
        <v>0</v>
      </c>
    </row>
    <row r="79" spans="1:10" s="27" customFormat="1">
      <c r="B79" s="26"/>
      <c r="C79" s="102"/>
      <c r="D79" s="102"/>
      <c r="E79" s="102"/>
      <c r="F79" s="102"/>
      <c r="G79" s="102"/>
      <c r="H79" s="102"/>
      <c r="I79" s="102"/>
      <c r="J79" s="102"/>
    </row>
    <row r="80" spans="1:10" s="27" customFormat="1" ht="12" thickBot="1">
      <c r="B80" s="26"/>
      <c r="C80" s="2"/>
      <c r="D80" s="2"/>
      <c r="E80" s="2"/>
      <c r="F80" s="2"/>
      <c r="G80" s="2"/>
      <c r="H80" s="2"/>
      <c r="I80" s="2"/>
      <c r="J80" s="2"/>
    </row>
    <row r="81" spans="1:10" s="27" customFormat="1" ht="22.5" customHeight="1">
      <c r="A81" s="117" t="s">
        <v>63</v>
      </c>
      <c r="B81" s="118"/>
      <c r="C81" s="19">
        <v>2011</v>
      </c>
      <c r="D81" s="19">
        <v>2012</v>
      </c>
      <c r="E81" s="19">
        <v>2013</v>
      </c>
      <c r="F81" s="19">
        <v>2014</v>
      </c>
      <c r="G81" s="19">
        <v>2015</v>
      </c>
      <c r="H81" s="19">
        <v>2016</v>
      </c>
      <c r="I81" s="19">
        <v>2017</v>
      </c>
      <c r="J81" s="19">
        <f>J62</f>
        <v>2018</v>
      </c>
    </row>
    <row r="82" spans="1:10" s="27" customFormat="1">
      <c r="A82" s="6" t="s">
        <v>23</v>
      </c>
      <c r="B82" s="6"/>
      <c r="C82" s="13">
        <f>C75+C63</f>
        <v>52</v>
      </c>
      <c r="D82" s="13">
        <f t="shared" ref="C82:E85" si="35">D75+D63</f>
        <v>91</v>
      </c>
      <c r="E82" s="13">
        <f t="shared" ref="E82:J82" si="36">E75+E63</f>
        <v>0</v>
      </c>
      <c r="F82" s="13">
        <f t="shared" si="36"/>
        <v>0</v>
      </c>
      <c r="G82" s="13">
        <f t="shared" si="36"/>
        <v>0</v>
      </c>
      <c r="H82" s="13">
        <f t="shared" si="36"/>
        <v>0</v>
      </c>
      <c r="I82" s="13">
        <f t="shared" si="36"/>
        <v>126</v>
      </c>
      <c r="J82" s="13">
        <f t="shared" si="36"/>
        <v>63</v>
      </c>
    </row>
    <row r="83" spans="1:10" s="27" customFormat="1">
      <c r="A83" s="7" t="s">
        <v>0</v>
      </c>
      <c r="B83" s="7"/>
      <c r="C83" s="13">
        <f t="shared" si="35"/>
        <v>583</v>
      </c>
      <c r="D83" s="13">
        <f t="shared" si="35"/>
        <v>126</v>
      </c>
      <c r="E83" s="13">
        <f t="shared" si="35"/>
        <v>477</v>
      </c>
      <c r="F83" s="13">
        <f t="shared" ref="F83:G85" si="37">F76+F64</f>
        <v>225</v>
      </c>
      <c r="G83" s="13">
        <f t="shared" si="37"/>
        <v>295</v>
      </c>
      <c r="H83" s="13">
        <f t="shared" ref="H83" si="38">H76+H64</f>
        <v>157</v>
      </c>
      <c r="I83" s="13">
        <f t="shared" ref="I83" si="39">I76+I64</f>
        <v>767</v>
      </c>
      <c r="J83" s="13">
        <f t="shared" ref="J83" si="40">J76+J64</f>
        <v>0</v>
      </c>
    </row>
    <row r="84" spans="1:10" s="27" customFormat="1">
      <c r="A84" s="6" t="s">
        <v>1</v>
      </c>
      <c r="B84" s="6"/>
      <c r="C84" s="13">
        <f t="shared" si="35"/>
        <v>234</v>
      </c>
      <c r="D84" s="13">
        <f t="shared" si="35"/>
        <v>200</v>
      </c>
      <c r="E84" s="13">
        <f t="shared" si="35"/>
        <v>47</v>
      </c>
      <c r="F84" s="13">
        <f t="shared" si="37"/>
        <v>190</v>
      </c>
      <c r="G84" s="13">
        <f t="shared" si="37"/>
        <v>0</v>
      </c>
      <c r="H84" s="13">
        <f t="shared" ref="H84" si="41">H77+H65</f>
        <v>312</v>
      </c>
      <c r="I84" s="13">
        <f t="shared" ref="I84" si="42">I77+I65</f>
        <v>94</v>
      </c>
      <c r="J84" s="13">
        <f t="shared" ref="J84" si="43">J77+J65</f>
        <v>0</v>
      </c>
    </row>
    <row r="85" spans="1:10" s="27" customFormat="1" ht="12" thickBot="1">
      <c r="A85" s="8" t="s">
        <v>42</v>
      </c>
      <c r="B85" s="25"/>
      <c r="C85" s="15">
        <f t="shared" si="35"/>
        <v>869</v>
      </c>
      <c r="D85" s="15">
        <f t="shared" si="35"/>
        <v>417</v>
      </c>
      <c r="E85" s="15">
        <f>E78+E66</f>
        <v>524</v>
      </c>
      <c r="F85" s="15">
        <f t="shared" si="37"/>
        <v>415</v>
      </c>
      <c r="G85" s="15">
        <f t="shared" si="37"/>
        <v>295</v>
      </c>
      <c r="H85" s="15">
        <f t="shared" ref="H85" si="44">H78+H66</f>
        <v>469</v>
      </c>
      <c r="I85" s="15">
        <f t="shared" ref="I85" si="45">I78+I66</f>
        <v>987</v>
      </c>
      <c r="J85" s="15">
        <f t="shared" ref="J85" si="46">J78+J66</f>
        <v>63</v>
      </c>
    </row>
    <row r="86" spans="1:10" s="27" customFormat="1">
      <c r="B86" s="26"/>
      <c r="C86" s="16"/>
      <c r="D86" s="16"/>
      <c r="E86" s="16"/>
      <c r="F86" s="16"/>
      <c r="G86" s="16"/>
      <c r="H86" s="16"/>
      <c r="I86" s="16"/>
      <c r="J86" s="16"/>
    </row>
    <row r="87" spans="1:10" s="20" customFormat="1" ht="10.5">
      <c r="A87" s="20" t="s">
        <v>64</v>
      </c>
      <c r="C87" s="2"/>
      <c r="D87" s="2"/>
      <c r="E87" s="2"/>
      <c r="F87" s="2"/>
      <c r="G87" s="2"/>
      <c r="H87" s="2"/>
      <c r="I87" s="2"/>
      <c r="J87" s="2"/>
    </row>
    <row r="88" spans="1:10" s="20" customFormat="1" ht="10.5">
      <c r="A88" s="20" t="s">
        <v>49</v>
      </c>
      <c r="C88" s="2"/>
      <c r="D88" s="2"/>
      <c r="E88" s="2"/>
      <c r="F88" s="2"/>
      <c r="G88" s="2"/>
      <c r="H88" s="2"/>
      <c r="I88" s="2"/>
      <c r="J88" s="2"/>
    </row>
    <row r="89" spans="1:10" s="20" customFormat="1" ht="10.5">
      <c r="A89" s="70" t="str">
        <f>'Viviendas Iniciadas'!A90</f>
        <v>Azkenengo eguneratzea 2018/04/16 - Última actualización a 16/04/2018</v>
      </c>
      <c r="C89" s="2"/>
      <c r="D89" s="2"/>
      <c r="E89" s="2"/>
      <c r="F89" s="2"/>
      <c r="G89" s="2"/>
      <c r="H89" s="2"/>
      <c r="I89" s="2"/>
      <c r="J89" s="2"/>
    </row>
    <row r="90" spans="1:10">
      <c r="A90" s="67" t="str">
        <f>'Viviendas Iniciadas'!A86</f>
        <v>(*)EEE buruzko estatistikakoak eta Sailkoak/de la EDYVI y del Departamento</v>
      </c>
    </row>
    <row r="91" spans="1:10">
      <c r="A91" s="67" t="str">
        <f>'Viviendas Iniciadas'!A87</f>
        <v>(**)EEEko daturik gabe/ Sin datos de EDYVI</v>
      </c>
    </row>
  </sheetData>
  <mergeCells count="4">
    <mergeCell ref="A25:B25"/>
    <mergeCell ref="A81:B81"/>
    <mergeCell ref="A56:B56"/>
    <mergeCell ref="A62:B62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9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60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Normal="100" zoomScaleSheetLayoutView="75" workbookViewId="0">
      <selection activeCell="A4" sqref="A4"/>
    </sheetView>
  </sheetViews>
  <sheetFormatPr baseColWidth="10" defaultColWidth="12" defaultRowHeight="12.75"/>
  <cols>
    <col min="1" max="1" width="1.85546875" style="85" customWidth="1"/>
    <col min="2" max="2" width="33.85546875" style="85" customWidth="1"/>
    <col min="3" max="9" width="7.140625" style="85" customWidth="1"/>
    <col min="10" max="10" width="9" style="85" bestFit="1" customWidth="1"/>
    <col min="11" max="16384" width="12" style="85"/>
  </cols>
  <sheetData>
    <row r="1" spans="1:10">
      <c r="A1" s="4" t="s">
        <v>81</v>
      </c>
    </row>
    <row r="2" spans="1:10">
      <c r="A2" s="4" t="s">
        <v>89</v>
      </c>
    </row>
    <row r="3" spans="1:10">
      <c r="A3" s="4" t="s">
        <v>82</v>
      </c>
      <c r="B3" s="4"/>
    </row>
    <row r="4" spans="1:10">
      <c r="A4" s="4" t="s">
        <v>78</v>
      </c>
      <c r="B4" s="4"/>
    </row>
    <row r="5" spans="1:10" ht="13.5" thickBot="1">
      <c r="B5" s="1"/>
    </row>
    <row r="6" spans="1:10" ht="23.25">
      <c r="B6" s="11" t="s">
        <v>20</v>
      </c>
      <c r="C6" s="19">
        <v>2011</v>
      </c>
      <c r="D6" s="19">
        <v>2012</v>
      </c>
      <c r="E6" s="19">
        <v>2013</v>
      </c>
      <c r="F6" s="19">
        <v>2014</v>
      </c>
      <c r="G6" s="19">
        <v>2015</v>
      </c>
      <c r="H6" s="19">
        <v>2016</v>
      </c>
      <c r="I6" s="19">
        <v>2017</v>
      </c>
      <c r="J6" s="19">
        <v>2018</v>
      </c>
    </row>
    <row r="7" spans="1:10">
      <c r="B7" s="6" t="s">
        <v>23</v>
      </c>
      <c r="C7" s="13"/>
      <c r="D7" s="13"/>
      <c r="E7" s="13"/>
      <c r="F7" s="13"/>
      <c r="G7" s="13">
        <v>0</v>
      </c>
      <c r="H7" s="13">
        <v>0</v>
      </c>
      <c r="I7" s="13">
        <v>0</v>
      </c>
      <c r="J7" s="13">
        <v>0</v>
      </c>
    </row>
    <row r="8" spans="1:10">
      <c r="B8" s="7" t="s">
        <v>0</v>
      </c>
      <c r="C8" s="14">
        <v>247</v>
      </c>
      <c r="D8" s="14"/>
      <c r="E8" s="14"/>
      <c r="F8" s="14">
        <v>11</v>
      </c>
      <c r="G8" s="14">
        <v>0</v>
      </c>
      <c r="H8" s="14">
        <v>0</v>
      </c>
      <c r="I8" s="14">
        <v>0</v>
      </c>
      <c r="J8" s="14">
        <v>0</v>
      </c>
    </row>
    <row r="9" spans="1:10">
      <c r="B9" s="6" t="s">
        <v>1</v>
      </c>
      <c r="C9" s="13"/>
      <c r="D9" s="13"/>
      <c r="E9" s="13"/>
      <c r="F9" s="13">
        <v>48</v>
      </c>
      <c r="G9" s="13">
        <v>0</v>
      </c>
      <c r="H9" s="13">
        <v>173</v>
      </c>
      <c r="I9" s="13">
        <v>0</v>
      </c>
      <c r="J9" s="13">
        <v>0</v>
      </c>
    </row>
    <row r="10" spans="1:10" ht="13.5" thickBot="1">
      <c r="B10" s="8" t="s">
        <v>42</v>
      </c>
      <c r="C10" s="15">
        <f t="shared" ref="C10:F10" si="0">SUM(C7:C9)</f>
        <v>247</v>
      </c>
      <c r="D10" s="15">
        <f t="shared" si="0"/>
        <v>0</v>
      </c>
      <c r="E10" s="15">
        <f t="shared" si="0"/>
        <v>0</v>
      </c>
      <c r="F10" s="15">
        <f t="shared" si="0"/>
        <v>59</v>
      </c>
      <c r="G10" s="15">
        <f>SUM(G7:G9)</f>
        <v>0</v>
      </c>
      <c r="H10" s="15">
        <f>SUM(H7:H9)</f>
        <v>173</v>
      </c>
      <c r="I10" s="15">
        <f>SUM(I7:I9)</f>
        <v>0</v>
      </c>
      <c r="J10" s="15">
        <f>SUM(J7:J9)</f>
        <v>0</v>
      </c>
    </row>
    <row r="11" spans="1:10" ht="13.5" thickBot="1">
      <c r="B11" s="86"/>
      <c r="C11" s="2"/>
      <c r="D11" s="2"/>
      <c r="E11" s="2"/>
      <c r="F11" s="2"/>
      <c r="G11" s="2"/>
      <c r="H11" s="2"/>
      <c r="I11" s="2"/>
      <c r="J11" s="2"/>
    </row>
    <row r="12" spans="1:10" ht="23.25">
      <c r="B12" s="11" t="s">
        <v>26</v>
      </c>
      <c r="C12" s="19">
        <v>2011</v>
      </c>
      <c r="D12" s="19">
        <v>2012</v>
      </c>
      <c r="E12" s="19">
        <v>2013</v>
      </c>
      <c r="F12" s="19">
        <v>2014</v>
      </c>
      <c r="G12" s="19">
        <v>2015</v>
      </c>
      <c r="H12" s="19">
        <v>2016</v>
      </c>
      <c r="I12" s="19">
        <v>2017</v>
      </c>
      <c r="J12" s="19">
        <f>J6</f>
        <v>2018</v>
      </c>
    </row>
    <row r="13" spans="1:10">
      <c r="B13" s="6" t="s">
        <v>23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>
      <c r="B14" s="7" t="s">
        <v>0</v>
      </c>
      <c r="C14" s="57">
        <v>0</v>
      </c>
      <c r="D14" s="57">
        <v>0</v>
      </c>
      <c r="E14" s="57">
        <v>0</v>
      </c>
      <c r="F14" s="57">
        <v>32</v>
      </c>
      <c r="G14" s="57">
        <v>0</v>
      </c>
      <c r="H14" s="57">
        <v>0</v>
      </c>
      <c r="I14" s="57">
        <v>49</v>
      </c>
      <c r="J14" s="57"/>
    </row>
    <row r="15" spans="1:10">
      <c r="B15" s="6" t="s">
        <v>1</v>
      </c>
      <c r="C15" s="58">
        <v>48</v>
      </c>
      <c r="D15" s="58">
        <v>0</v>
      </c>
      <c r="E15" s="58">
        <v>0</v>
      </c>
      <c r="F15" s="58">
        <v>103</v>
      </c>
      <c r="G15" s="58">
        <v>0</v>
      </c>
      <c r="H15" s="58">
        <v>20</v>
      </c>
      <c r="I15" s="58">
        <v>0</v>
      </c>
      <c r="J15" s="58">
        <v>0</v>
      </c>
    </row>
    <row r="16" spans="1:10" ht="13.5" thickBot="1">
      <c r="B16" s="8" t="s">
        <v>42</v>
      </c>
      <c r="C16" s="15">
        <f t="shared" ref="C16:F16" si="1">SUM(C13:C15)</f>
        <v>48</v>
      </c>
      <c r="D16" s="15">
        <f t="shared" si="1"/>
        <v>0</v>
      </c>
      <c r="E16" s="15">
        <f t="shared" si="1"/>
        <v>0</v>
      </c>
      <c r="F16" s="15">
        <f t="shared" si="1"/>
        <v>135</v>
      </c>
      <c r="G16" s="15">
        <f>SUM(G13:G15)</f>
        <v>0</v>
      </c>
      <c r="H16" s="15">
        <f>SUM(H13:H15)</f>
        <v>20</v>
      </c>
      <c r="I16" s="15">
        <f>SUM(I13:I15)</f>
        <v>49</v>
      </c>
      <c r="J16" s="15">
        <f>SUM(J13:J15)</f>
        <v>0</v>
      </c>
    </row>
    <row r="17" spans="1:10" ht="13.5" thickBot="1">
      <c r="A17" s="87"/>
      <c r="B17" s="88"/>
      <c r="C17" s="2"/>
      <c r="D17" s="2"/>
      <c r="E17" s="2"/>
      <c r="F17" s="2"/>
      <c r="G17" s="2"/>
      <c r="H17" s="2"/>
      <c r="I17" s="2"/>
      <c r="J17" s="2"/>
    </row>
    <row r="18" spans="1:10" ht="26.25" customHeight="1">
      <c r="A18" s="113" t="s">
        <v>37</v>
      </c>
      <c r="B18" s="114"/>
      <c r="C18" s="19">
        <v>2011</v>
      </c>
      <c r="D18" s="19">
        <v>2012</v>
      </c>
      <c r="E18" s="19">
        <v>2013</v>
      </c>
      <c r="F18" s="19">
        <v>2014</v>
      </c>
      <c r="G18" s="19">
        <v>2015</v>
      </c>
      <c r="H18" s="19">
        <v>2016</v>
      </c>
      <c r="I18" s="19">
        <v>2017</v>
      </c>
      <c r="J18" s="19">
        <f>J12</f>
        <v>2018</v>
      </c>
    </row>
    <row r="19" spans="1:10">
      <c r="A19" s="6" t="s">
        <v>23</v>
      </c>
      <c r="B19" s="6"/>
      <c r="C19" s="13">
        <f t="shared" ref="C19:C21" si="2">+C7+C13</f>
        <v>0</v>
      </c>
      <c r="D19" s="13">
        <f t="shared" ref="D19:E21" si="3">+D7+D13</f>
        <v>0</v>
      </c>
      <c r="E19" s="13">
        <f t="shared" si="3"/>
        <v>0</v>
      </c>
      <c r="F19" s="13">
        <f t="shared" ref="F19:G21" si="4">+F7+F13</f>
        <v>0</v>
      </c>
      <c r="G19" s="13">
        <f t="shared" si="4"/>
        <v>0</v>
      </c>
      <c r="H19" s="13">
        <f t="shared" ref="H19:I19" si="5">+H7+H13</f>
        <v>0</v>
      </c>
      <c r="I19" s="13">
        <f t="shared" si="5"/>
        <v>0</v>
      </c>
      <c r="J19" s="13">
        <f t="shared" ref="J19" si="6">+J7+J13</f>
        <v>0</v>
      </c>
    </row>
    <row r="20" spans="1:10">
      <c r="A20" s="7" t="s">
        <v>0</v>
      </c>
      <c r="B20" s="7"/>
      <c r="C20" s="14">
        <f t="shared" si="2"/>
        <v>247</v>
      </c>
      <c r="D20" s="14">
        <f t="shared" si="3"/>
        <v>0</v>
      </c>
      <c r="E20" s="14">
        <f t="shared" si="3"/>
        <v>0</v>
      </c>
      <c r="F20" s="14">
        <f t="shared" si="4"/>
        <v>43</v>
      </c>
      <c r="G20" s="14">
        <f t="shared" si="4"/>
        <v>0</v>
      </c>
      <c r="H20" s="14">
        <f t="shared" ref="H20:I20" si="7">+H8+H14</f>
        <v>0</v>
      </c>
      <c r="I20" s="14">
        <f t="shared" si="7"/>
        <v>49</v>
      </c>
      <c r="J20" s="14">
        <f t="shared" ref="J20" si="8">+J8+J14</f>
        <v>0</v>
      </c>
    </row>
    <row r="21" spans="1:10">
      <c r="A21" s="6" t="s">
        <v>1</v>
      </c>
      <c r="B21" s="6"/>
      <c r="C21" s="13">
        <f t="shared" si="2"/>
        <v>48</v>
      </c>
      <c r="D21" s="13">
        <f t="shared" si="3"/>
        <v>0</v>
      </c>
      <c r="E21" s="13">
        <f t="shared" si="3"/>
        <v>0</v>
      </c>
      <c r="F21" s="13">
        <f t="shared" si="4"/>
        <v>151</v>
      </c>
      <c r="G21" s="13">
        <f t="shared" si="4"/>
        <v>0</v>
      </c>
      <c r="H21" s="13">
        <f t="shared" ref="H21:I21" si="9">+H9+H15</f>
        <v>193</v>
      </c>
      <c r="I21" s="13">
        <f t="shared" si="9"/>
        <v>0</v>
      </c>
      <c r="J21" s="13">
        <f t="shared" ref="J21" si="10">+J9+J15</f>
        <v>0</v>
      </c>
    </row>
    <row r="22" spans="1:10" ht="13.5" thickBot="1">
      <c r="A22" s="8" t="s">
        <v>42</v>
      </c>
      <c r="B22" s="8"/>
      <c r="C22" s="15">
        <f t="shared" ref="C22:E22" si="11">SUM(C19:C21)</f>
        <v>295</v>
      </c>
      <c r="D22" s="15">
        <f t="shared" si="11"/>
        <v>0</v>
      </c>
      <c r="E22" s="15">
        <f t="shared" si="11"/>
        <v>0</v>
      </c>
      <c r="F22" s="15">
        <f>SUM(F19:F21)</f>
        <v>194</v>
      </c>
      <c r="G22" s="15">
        <f>SUM(G19:G21)</f>
        <v>0</v>
      </c>
      <c r="H22" s="15">
        <f>SUM(H19:H21)</f>
        <v>193</v>
      </c>
      <c r="I22" s="15">
        <f>SUM(I19:I21)</f>
        <v>49</v>
      </c>
      <c r="J22" s="15">
        <f>SUM(J19:J21)</f>
        <v>0</v>
      </c>
    </row>
    <row r="23" spans="1:10" ht="13.5" thickBot="1">
      <c r="B23" s="86"/>
      <c r="C23" s="2"/>
      <c r="D23" s="2"/>
      <c r="E23" s="2"/>
      <c r="F23" s="2"/>
      <c r="G23" s="2"/>
      <c r="H23" s="2"/>
      <c r="I23" s="2"/>
      <c r="J23" s="2"/>
    </row>
    <row r="24" spans="1:10" ht="23.25">
      <c r="B24" s="11" t="s">
        <v>27</v>
      </c>
      <c r="C24" s="19">
        <v>2011</v>
      </c>
      <c r="D24" s="19">
        <v>2012</v>
      </c>
      <c r="E24" s="19">
        <v>2013</v>
      </c>
      <c r="F24" s="19">
        <v>2014</v>
      </c>
      <c r="G24" s="19">
        <v>2015</v>
      </c>
      <c r="H24" s="19">
        <v>2016</v>
      </c>
      <c r="I24" s="19">
        <v>2017</v>
      </c>
      <c r="J24" s="19">
        <f>J18</f>
        <v>2018</v>
      </c>
    </row>
    <row r="25" spans="1:10">
      <c r="B25" s="6" t="s">
        <v>23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>
      <c r="B26" s="7" t="s">
        <v>0</v>
      </c>
      <c r="C26" s="14">
        <v>0</v>
      </c>
      <c r="D26" s="14">
        <v>0</v>
      </c>
      <c r="E26" s="14">
        <v>32</v>
      </c>
      <c r="F26" s="14">
        <v>0</v>
      </c>
      <c r="G26" s="14">
        <v>0</v>
      </c>
      <c r="H26" s="14">
        <v>0</v>
      </c>
      <c r="I26" s="14">
        <v>67</v>
      </c>
      <c r="J26" s="14"/>
    </row>
    <row r="27" spans="1:10">
      <c r="B27" s="6" t="s">
        <v>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13.5" thickBot="1">
      <c r="B28" s="8" t="s">
        <v>42</v>
      </c>
      <c r="C28" s="15">
        <f t="shared" ref="C28:F28" si="12">SUM(C25:C27)</f>
        <v>0</v>
      </c>
      <c r="D28" s="15">
        <f t="shared" si="12"/>
        <v>0</v>
      </c>
      <c r="E28" s="15">
        <f t="shared" si="12"/>
        <v>32</v>
      </c>
      <c r="F28" s="15">
        <f t="shared" si="12"/>
        <v>0</v>
      </c>
      <c r="G28" s="15">
        <f>SUM(G25:G27)</f>
        <v>0</v>
      </c>
      <c r="H28" s="15">
        <f>SUM(H25:H27)</f>
        <v>0</v>
      </c>
      <c r="I28" s="15">
        <f>SUM(I25:I27)</f>
        <v>67</v>
      </c>
      <c r="J28" s="15">
        <f>SUM(J25:J27)</f>
        <v>0</v>
      </c>
    </row>
    <row r="29" spans="1:10" ht="13.5" thickBot="1">
      <c r="C29" s="2"/>
      <c r="D29" s="2"/>
      <c r="E29" s="2"/>
      <c r="F29" s="2"/>
      <c r="G29" s="2"/>
      <c r="H29" s="2"/>
      <c r="I29" s="2"/>
      <c r="J29" s="2"/>
    </row>
    <row r="30" spans="1:10" s="89" customFormat="1" ht="23.25">
      <c r="B30" s="11" t="s">
        <v>21</v>
      </c>
      <c r="C30" s="19">
        <v>2011</v>
      </c>
      <c r="D30" s="19">
        <v>2012</v>
      </c>
      <c r="E30" s="19">
        <v>2013</v>
      </c>
      <c r="F30" s="19">
        <v>2014</v>
      </c>
      <c r="G30" s="19">
        <v>2015</v>
      </c>
      <c r="H30" s="19">
        <v>2016</v>
      </c>
      <c r="I30" s="19">
        <v>2017</v>
      </c>
      <c r="J30" s="19">
        <f>J24</f>
        <v>2018</v>
      </c>
    </row>
    <row r="31" spans="1:10" s="89" customFormat="1">
      <c r="B31" s="6" t="s">
        <v>23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126</v>
      </c>
      <c r="J31" s="13">
        <v>63</v>
      </c>
    </row>
    <row r="32" spans="1:10" s="89" customFormat="1">
      <c r="B32" s="7" t="s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185</v>
      </c>
      <c r="H32" s="14">
        <v>3</v>
      </c>
      <c r="I32" s="14">
        <v>91</v>
      </c>
      <c r="J32" s="14"/>
    </row>
    <row r="33" spans="1:10" s="89" customFormat="1">
      <c r="B33" s="6" t="s">
        <v>1</v>
      </c>
      <c r="C33" s="13">
        <v>85</v>
      </c>
      <c r="D33" s="13">
        <v>20</v>
      </c>
      <c r="E33" s="13">
        <v>0</v>
      </c>
      <c r="F33" s="13">
        <v>0</v>
      </c>
      <c r="G33" s="13">
        <v>0</v>
      </c>
      <c r="H33" s="13">
        <v>14</v>
      </c>
      <c r="I33" s="13">
        <v>0</v>
      </c>
      <c r="J33" s="13"/>
    </row>
    <row r="34" spans="1:10" s="89" customFormat="1" ht="13.5" thickBot="1">
      <c r="B34" s="8" t="s">
        <v>42</v>
      </c>
      <c r="C34" s="15">
        <f t="shared" ref="C34:J34" si="13">SUM(C31:C33)</f>
        <v>85</v>
      </c>
      <c r="D34" s="15">
        <f t="shared" si="13"/>
        <v>20</v>
      </c>
      <c r="E34" s="15">
        <f t="shared" si="13"/>
        <v>0</v>
      </c>
      <c r="F34" s="15">
        <f t="shared" si="13"/>
        <v>0</v>
      </c>
      <c r="G34" s="15">
        <f t="shared" si="13"/>
        <v>185</v>
      </c>
      <c r="H34" s="15">
        <f t="shared" si="13"/>
        <v>17</v>
      </c>
      <c r="I34" s="15">
        <f t="shared" si="13"/>
        <v>217</v>
      </c>
      <c r="J34" s="15">
        <f t="shared" si="13"/>
        <v>63</v>
      </c>
    </row>
    <row r="35" spans="1:10" s="89" customFormat="1" ht="13.5" thickBot="1">
      <c r="A35" s="90"/>
      <c r="B35" s="91"/>
      <c r="C35" s="3"/>
      <c r="D35" s="3"/>
      <c r="E35" s="3"/>
      <c r="F35" s="3"/>
      <c r="G35" s="3"/>
      <c r="H35" s="3"/>
      <c r="I35" s="3"/>
      <c r="J35" s="3"/>
    </row>
    <row r="36" spans="1:10" s="89" customFormat="1" ht="25.5" customHeight="1">
      <c r="A36" s="113" t="s">
        <v>28</v>
      </c>
      <c r="B36" s="114"/>
      <c r="C36" s="19">
        <v>2011</v>
      </c>
      <c r="D36" s="19">
        <v>2012</v>
      </c>
      <c r="E36" s="19">
        <v>2013</v>
      </c>
      <c r="F36" s="19">
        <v>2014</v>
      </c>
      <c r="G36" s="19">
        <v>2015</v>
      </c>
      <c r="H36" s="19">
        <v>2016</v>
      </c>
      <c r="I36" s="19">
        <v>2017</v>
      </c>
      <c r="J36" s="19">
        <f>J30</f>
        <v>2018</v>
      </c>
    </row>
    <row r="37" spans="1:10" s="89" customFormat="1">
      <c r="A37" s="6" t="s">
        <v>23</v>
      </c>
      <c r="B37" s="6"/>
      <c r="C37" s="13">
        <f t="shared" ref="C37:J39" si="14">+C25+C31</f>
        <v>0</v>
      </c>
      <c r="D37" s="13">
        <f t="shared" si="14"/>
        <v>0</v>
      </c>
      <c r="E37" s="13">
        <f t="shared" si="14"/>
        <v>0</v>
      </c>
      <c r="F37" s="13">
        <f t="shared" si="14"/>
        <v>0</v>
      </c>
      <c r="G37" s="13">
        <f t="shared" si="14"/>
        <v>0</v>
      </c>
      <c r="H37" s="13">
        <f t="shared" si="14"/>
        <v>0</v>
      </c>
      <c r="I37" s="13">
        <f t="shared" si="14"/>
        <v>126</v>
      </c>
      <c r="J37" s="13">
        <f t="shared" si="14"/>
        <v>63</v>
      </c>
    </row>
    <row r="38" spans="1:10" s="89" customFormat="1">
      <c r="A38" s="7" t="s">
        <v>0</v>
      </c>
      <c r="B38" s="7"/>
      <c r="C38" s="13">
        <f t="shared" si="14"/>
        <v>0</v>
      </c>
      <c r="D38" s="13">
        <f t="shared" si="14"/>
        <v>0</v>
      </c>
      <c r="E38" s="13">
        <f t="shared" si="14"/>
        <v>32</v>
      </c>
      <c r="F38" s="13">
        <f t="shared" si="14"/>
        <v>0</v>
      </c>
      <c r="G38" s="13">
        <f t="shared" si="14"/>
        <v>185</v>
      </c>
      <c r="H38" s="13">
        <f t="shared" si="14"/>
        <v>3</v>
      </c>
      <c r="I38" s="13">
        <f t="shared" si="14"/>
        <v>158</v>
      </c>
      <c r="J38" s="13">
        <f t="shared" si="14"/>
        <v>0</v>
      </c>
    </row>
    <row r="39" spans="1:10" s="89" customFormat="1">
      <c r="A39" s="6" t="s">
        <v>1</v>
      </c>
      <c r="B39" s="6"/>
      <c r="C39" s="13">
        <f t="shared" si="14"/>
        <v>85</v>
      </c>
      <c r="D39" s="13">
        <f t="shared" si="14"/>
        <v>20</v>
      </c>
      <c r="E39" s="13">
        <f t="shared" si="14"/>
        <v>0</v>
      </c>
      <c r="F39" s="13">
        <f t="shared" si="14"/>
        <v>0</v>
      </c>
      <c r="G39" s="13">
        <f t="shared" si="14"/>
        <v>0</v>
      </c>
      <c r="H39" s="13">
        <f t="shared" si="14"/>
        <v>14</v>
      </c>
      <c r="I39" s="13">
        <f t="shared" si="14"/>
        <v>0</v>
      </c>
      <c r="J39" s="13">
        <f t="shared" si="14"/>
        <v>0</v>
      </c>
    </row>
    <row r="40" spans="1:10" s="89" customFormat="1" ht="13.5" thickBot="1">
      <c r="A40" s="8" t="s">
        <v>42</v>
      </c>
      <c r="B40" s="8"/>
      <c r="C40" s="15">
        <f t="shared" ref="C40:E40" si="15">SUM(C37:C39)</f>
        <v>85</v>
      </c>
      <c r="D40" s="15">
        <f t="shared" si="15"/>
        <v>20</v>
      </c>
      <c r="E40" s="15">
        <f t="shared" si="15"/>
        <v>32</v>
      </c>
      <c r="F40" s="15">
        <f>SUM(F37:F39)</f>
        <v>0</v>
      </c>
      <c r="G40" s="15">
        <f>SUM(G37:G39)</f>
        <v>185</v>
      </c>
      <c r="H40" s="15">
        <f>SUM(H37:H39)</f>
        <v>17</v>
      </c>
      <c r="I40" s="15">
        <f>SUM(I37:I39)</f>
        <v>284</v>
      </c>
      <c r="J40" s="15">
        <f>SUM(J37:J39)</f>
        <v>63</v>
      </c>
    </row>
    <row r="41" spans="1:10" s="89" customFormat="1" ht="13.5" thickBot="1">
      <c r="A41" s="90"/>
      <c r="B41" s="91"/>
      <c r="C41" s="3"/>
      <c r="D41" s="3"/>
      <c r="E41" s="3"/>
      <c r="F41" s="3"/>
      <c r="G41" s="3"/>
      <c r="H41" s="3"/>
      <c r="I41" s="3"/>
      <c r="J41" s="3"/>
    </row>
    <row r="42" spans="1:10" s="89" customFormat="1" ht="58.5" customHeight="1">
      <c r="A42" s="115" t="s">
        <v>43</v>
      </c>
      <c r="B42" s="116"/>
      <c r="C42" s="19">
        <v>2011</v>
      </c>
      <c r="D42" s="19">
        <v>2012</v>
      </c>
      <c r="E42" s="19">
        <v>2013</v>
      </c>
      <c r="F42" s="19">
        <v>2014</v>
      </c>
      <c r="G42" s="19">
        <v>2015</v>
      </c>
      <c r="H42" s="19">
        <v>2016</v>
      </c>
      <c r="I42" s="19">
        <v>2017</v>
      </c>
      <c r="J42" s="19">
        <f>J36</f>
        <v>2018</v>
      </c>
    </row>
    <row r="43" spans="1:10" s="89" customFormat="1">
      <c r="A43" s="6" t="s">
        <v>23</v>
      </c>
      <c r="B43" s="6"/>
      <c r="C43" s="13">
        <f t="shared" ref="C43:J45" si="16">+C19+C37</f>
        <v>0</v>
      </c>
      <c r="D43" s="13">
        <f t="shared" si="16"/>
        <v>0</v>
      </c>
      <c r="E43" s="13">
        <f t="shared" si="16"/>
        <v>0</v>
      </c>
      <c r="F43" s="13">
        <f t="shared" si="16"/>
        <v>0</v>
      </c>
      <c r="G43" s="13">
        <f t="shared" si="16"/>
        <v>0</v>
      </c>
      <c r="H43" s="13">
        <f t="shared" si="16"/>
        <v>0</v>
      </c>
      <c r="I43" s="13">
        <f t="shared" si="16"/>
        <v>126</v>
      </c>
      <c r="J43" s="13">
        <f t="shared" si="16"/>
        <v>63</v>
      </c>
    </row>
    <row r="44" spans="1:10" s="89" customFormat="1">
      <c r="A44" s="7" t="s">
        <v>0</v>
      </c>
      <c r="B44" s="7"/>
      <c r="C44" s="13">
        <f t="shared" si="16"/>
        <v>247</v>
      </c>
      <c r="D44" s="13">
        <f t="shared" si="16"/>
        <v>0</v>
      </c>
      <c r="E44" s="13">
        <f t="shared" si="16"/>
        <v>32</v>
      </c>
      <c r="F44" s="13">
        <f t="shared" si="16"/>
        <v>43</v>
      </c>
      <c r="G44" s="13">
        <f t="shared" si="16"/>
        <v>185</v>
      </c>
      <c r="H44" s="13">
        <f t="shared" si="16"/>
        <v>3</v>
      </c>
      <c r="I44" s="13">
        <f t="shared" si="16"/>
        <v>207</v>
      </c>
      <c r="J44" s="13">
        <f t="shared" si="16"/>
        <v>0</v>
      </c>
    </row>
    <row r="45" spans="1:10" s="89" customFormat="1">
      <c r="A45" s="6" t="s">
        <v>1</v>
      </c>
      <c r="B45" s="6"/>
      <c r="C45" s="13">
        <f t="shared" si="16"/>
        <v>133</v>
      </c>
      <c r="D45" s="13">
        <f t="shared" si="16"/>
        <v>20</v>
      </c>
      <c r="E45" s="13">
        <f t="shared" si="16"/>
        <v>0</v>
      </c>
      <c r="F45" s="13">
        <f t="shared" si="16"/>
        <v>151</v>
      </c>
      <c r="G45" s="13">
        <f t="shared" si="16"/>
        <v>0</v>
      </c>
      <c r="H45" s="13">
        <f t="shared" si="16"/>
        <v>207</v>
      </c>
      <c r="I45" s="13">
        <f t="shared" si="16"/>
        <v>0</v>
      </c>
      <c r="J45" s="13">
        <f t="shared" si="16"/>
        <v>0</v>
      </c>
    </row>
    <row r="46" spans="1:10" s="89" customFormat="1" ht="13.5" thickBot="1">
      <c r="A46" s="8" t="s">
        <v>42</v>
      </c>
      <c r="B46" s="8"/>
      <c r="C46" s="15">
        <f t="shared" ref="C46:E46" si="17">SUM(C43:C45)</f>
        <v>380</v>
      </c>
      <c r="D46" s="15">
        <f t="shared" si="17"/>
        <v>20</v>
      </c>
      <c r="E46" s="15">
        <f t="shared" si="17"/>
        <v>32</v>
      </c>
      <c r="F46" s="15">
        <f>SUM(F43:F45)</f>
        <v>194</v>
      </c>
      <c r="G46" s="15">
        <f>SUM(G43:G45)</f>
        <v>185</v>
      </c>
      <c r="H46" s="15">
        <f>SUM(H43:H45)</f>
        <v>210</v>
      </c>
      <c r="I46" s="15">
        <f>SUM(I43:I45)</f>
        <v>333</v>
      </c>
      <c r="J46" s="15">
        <f>SUM(J43:J45)</f>
        <v>63</v>
      </c>
    </row>
    <row r="47" spans="1:10" s="89" customFormat="1">
      <c r="A47" s="93"/>
      <c r="B47" s="86"/>
      <c r="C47" s="3"/>
      <c r="D47" s="3"/>
      <c r="E47" s="3"/>
      <c r="F47" s="3"/>
      <c r="G47" s="3"/>
      <c r="H47" s="3"/>
      <c r="I47" s="3"/>
      <c r="J47" s="3"/>
    </row>
    <row r="48" spans="1:10" s="89" customFormat="1">
      <c r="A48" s="4" t="s">
        <v>55</v>
      </c>
      <c r="B48" s="94"/>
      <c r="C48" s="103"/>
      <c r="D48" s="103"/>
      <c r="E48" s="103"/>
      <c r="F48" s="103"/>
      <c r="G48" s="103"/>
      <c r="H48" s="103"/>
      <c r="I48" s="103"/>
      <c r="J48" s="103"/>
    </row>
    <row r="49" spans="1:10" s="89" customFormat="1">
      <c r="A49" s="65" t="s">
        <v>56</v>
      </c>
      <c r="B49" s="94"/>
      <c r="C49" s="103"/>
      <c r="D49" s="103"/>
      <c r="E49" s="103"/>
      <c r="F49" s="103"/>
      <c r="G49" s="103"/>
      <c r="H49" s="103"/>
      <c r="I49" s="103"/>
      <c r="J49" s="103"/>
    </row>
    <row r="50" spans="1:10" s="89" customFormat="1">
      <c r="A50" s="65" t="s">
        <v>51</v>
      </c>
      <c r="B50" s="9"/>
      <c r="C50" s="16"/>
      <c r="D50" s="16"/>
      <c r="E50" s="16"/>
      <c r="F50" s="16"/>
      <c r="G50" s="16"/>
      <c r="H50" s="16"/>
      <c r="I50" s="16"/>
      <c r="J50" s="16"/>
    </row>
    <row r="51" spans="1:10" s="81" customFormat="1">
      <c r="A51" s="65" t="s">
        <v>52</v>
      </c>
      <c r="B51" s="65"/>
      <c r="C51" s="100"/>
      <c r="D51" s="100"/>
      <c r="E51" s="100"/>
      <c r="F51" s="100"/>
      <c r="G51" s="100"/>
      <c r="H51" s="100"/>
      <c r="I51" s="100"/>
      <c r="J51" s="100"/>
    </row>
    <row r="52" spans="1:10" s="81" customFormat="1" ht="13.5" thickBot="1">
      <c r="B52" s="66"/>
      <c r="C52" s="67"/>
      <c r="D52" s="67"/>
      <c r="E52" s="67"/>
      <c r="F52" s="67"/>
      <c r="G52" s="67"/>
      <c r="H52" s="67"/>
      <c r="I52" s="67"/>
      <c r="J52" s="67"/>
    </row>
    <row r="53" spans="1:10" s="89" customFormat="1" ht="27.75" customHeight="1">
      <c r="B53" s="11" t="s">
        <v>68</v>
      </c>
      <c r="C53" s="19">
        <v>2011</v>
      </c>
      <c r="D53" s="19">
        <v>2012</v>
      </c>
      <c r="E53" s="19">
        <v>2013</v>
      </c>
      <c r="F53" s="19">
        <v>2014</v>
      </c>
      <c r="G53" s="19">
        <v>2015</v>
      </c>
      <c r="H53" s="19">
        <v>2016</v>
      </c>
      <c r="I53" s="19">
        <v>2017</v>
      </c>
      <c r="J53" s="19" t="s">
        <v>85</v>
      </c>
    </row>
    <row r="54" spans="1:10" s="89" customFormat="1">
      <c r="B54" s="6" t="s">
        <v>23</v>
      </c>
      <c r="C54" s="13">
        <v>0</v>
      </c>
      <c r="D54" s="13">
        <v>91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1:10" s="89" customFormat="1">
      <c r="B55" s="7" t="s">
        <v>0</v>
      </c>
      <c r="C55" s="14">
        <v>57</v>
      </c>
      <c r="D55" s="14">
        <v>86</v>
      </c>
      <c r="E55" s="14">
        <v>0</v>
      </c>
      <c r="F55" s="14">
        <v>0</v>
      </c>
      <c r="G55" s="14">
        <v>0</v>
      </c>
      <c r="H55" s="14">
        <v>154</v>
      </c>
      <c r="I55" s="14">
        <v>66</v>
      </c>
      <c r="J55" s="14"/>
    </row>
    <row r="56" spans="1:10" s="89" customFormat="1">
      <c r="B56" s="6" t="s">
        <v>1</v>
      </c>
      <c r="C56" s="13">
        <v>53</v>
      </c>
      <c r="D56" s="13">
        <v>0</v>
      </c>
      <c r="E56" s="13">
        <v>47</v>
      </c>
      <c r="F56" s="13">
        <v>55</v>
      </c>
      <c r="G56" s="13">
        <v>0</v>
      </c>
      <c r="H56" s="13">
        <v>0</v>
      </c>
      <c r="I56" s="13">
        <v>94</v>
      </c>
      <c r="J56" s="13"/>
    </row>
    <row r="57" spans="1:10" s="89" customFormat="1" ht="13.5" thickBot="1">
      <c r="B57" s="8" t="s">
        <v>22</v>
      </c>
      <c r="C57" s="15">
        <f t="shared" ref="C57:E57" si="18">SUM(C54:C56)</f>
        <v>110</v>
      </c>
      <c r="D57" s="15">
        <f t="shared" si="18"/>
        <v>177</v>
      </c>
      <c r="E57" s="15">
        <f t="shared" si="18"/>
        <v>47</v>
      </c>
      <c r="F57" s="15">
        <f>SUM(F54:F56)</f>
        <v>55</v>
      </c>
      <c r="G57" s="15">
        <f>SUM(G54:G56)</f>
        <v>0</v>
      </c>
      <c r="H57" s="15">
        <f>SUM(H54:H56)</f>
        <v>154</v>
      </c>
      <c r="I57" s="15">
        <f>SUM(I54:I56)</f>
        <v>160</v>
      </c>
      <c r="J57" s="15">
        <f>SUM(J54:J56)</f>
        <v>0</v>
      </c>
    </row>
    <row r="58" spans="1:10" s="89" customFormat="1" ht="13.5" thickBot="1">
      <c r="B58" s="9"/>
      <c r="C58" s="2"/>
      <c r="D58" s="2"/>
      <c r="E58" s="2"/>
      <c r="F58" s="2"/>
      <c r="G58" s="2"/>
      <c r="H58" s="2"/>
      <c r="I58" s="2"/>
      <c r="J58" s="2"/>
    </row>
    <row r="59" spans="1:10" ht="27" customHeight="1">
      <c r="A59" s="117" t="s">
        <v>35</v>
      </c>
      <c r="B59" s="118"/>
      <c r="C59" s="19">
        <v>2011</v>
      </c>
      <c r="D59" s="19">
        <v>2012</v>
      </c>
      <c r="E59" s="19">
        <v>2013</v>
      </c>
      <c r="F59" s="19">
        <v>2014</v>
      </c>
      <c r="G59" s="19">
        <v>2015</v>
      </c>
      <c r="H59" s="19">
        <v>2016</v>
      </c>
      <c r="I59" s="19">
        <v>2017</v>
      </c>
      <c r="J59" s="19">
        <f>J42</f>
        <v>2018</v>
      </c>
    </row>
    <row r="60" spans="1:10">
      <c r="A60" s="6" t="s">
        <v>23</v>
      </c>
      <c r="B60" s="6"/>
      <c r="C60" s="14">
        <f t="shared" ref="C60:J62" si="19">C43+C54</f>
        <v>0</v>
      </c>
      <c r="D60" s="14">
        <f t="shared" si="19"/>
        <v>91</v>
      </c>
      <c r="E60" s="14">
        <f t="shared" si="19"/>
        <v>0</v>
      </c>
      <c r="F60" s="14">
        <f t="shared" si="19"/>
        <v>0</v>
      </c>
      <c r="G60" s="14">
        <f t="shared" si="19"/>
        <v>0</v>
      </c>
      <c r="H60" s="14">
        <f t="shared" si="19"/>
        <v>0</v>
      </c>
      <c r="I60" s="14">
        <f t="shared" si="19"/>
        <v>126</v>
      </c>
      <c r="J60" s="14">
        <f t="shared" si="19"/>
        <v>63</v>
      </c>
    </row>
    <row r="61" spans="1:10">
      <c r="A61" s="7" t="s">
        <v>0</v>
      </c>
      <c r="B61" s="7"/>
      <c r="C61" s="14">
        <f t="shared" si="19"/>
        <v>304</v>
      </c>
      <c r="D61" s="14">
        <f t="shared" si="19"/>
        <v>86</v>
      </c>
      <c r="E61" s="14">
        <f t="shared" si="19"/>
        <v>32</v>
      </c>
      <c r="F61" s="14">
        <f t="shared" si="19"/>
        <v>43</v>
      </c>
      <c r="G61" s="14">
        <f t="shared" si="19"/>
        <v>185</v>
      </c>
      <c r="H61" s="14">
        <f t="shared" si="19"/>
        <v>157</v>
      </c>
      <c r="I61" s="14">
        <f t="shared" si="19"/>
        <v>273</v>
      </c>
      <c r="J61" s="14">
        <f t="shared" si="19"/>
        <v>0</v>
      </c>
    </row>
    <row r="62" spans="1:10">
      <c r="A62" s="6" t="s">
        <v>1</v>
      </c>
      <c r="B62" s="6"/>
      <c r="C62" s="14">
        <f t="shared" si="19"/>
        <v>186</v>
      </c>
      <c r="D62" s="14">
        <f t="shared" si="19"/>
        <v>20</v>
      </c>
      <c r="E62" s="14">
        <f t="shared" si="19"/>
        <v>47</v>
      </c>
      <c r="F62" s="14">
        <f t="shared" si="19"/>
        <v>206</v>
      </c>
      <c r="G62" s="14">
        <f t="shared" si="19"/>
        <v>0</v>
      </c>
      <c r="H62" s="14">
        <f t="shared" si="19"/>
        <v>207</v>
      </c>
      <c r="I62" s="14">
        <f t="shared" si="19"/>
        <v>94</v>
      </c>
      <c r="J62" s="14">
        <f t="shared" si="19"/>
        <v>0</v>
      </c>
    </row>
    <row r="63" spans="1:10" ht="13.5" thickBot="1">
      <c r="A63" s="8" t="s">
        <v>42</v>
      </c>
      <c r="B63" s="8"/>
      <c r="C63" s="15">
        <f t="shared" ref="C63:E63" si="20">SUM(C60:C62)</f>
        <v>490</v>
      </c>
      <c r="D63" s="15">
        <f t="shared" si="20"/>
        <v>197</v>
      </c>
      <c r="E63" s="15">
        <f t="shared" si="20"/>
        <v>79</v>
      </c>
      <c r="F63" s="15">
        <f>SUM(F60:F62)</f>
        <v>249</v>
      </c>
      <c r="G63" s="15">
        <f>SUM(G60:G62)</f>
        <v>185</v>
      </c>
      <c r="H63" s="15">
        <f>SUM(H60:H62)</f>
        <v>364</v>
      </c>
      <c r="I63" s="15">
        <f>SUM(I60:I62)</f>
        <v>493</v>
      </c>
      <c r="J63" s="15">
        <f>SUM(J60:J62)</f>
        <v>63</v>
      </c>
    </row>
    <row r="64" spans="1:10" ht="8.25" customHeight="1">
      <c r="B64" s="2"/>
    </row>
    <row r="65" spans="1:10" s="20" customFormat="1" ht="10.5">
      <c r="A65" s="20" t="s">
        <v>64</v>
      </c>
      <c r="C65" s="2"/>
      <c r="D65" s="2"/>
      <c r="E65" s="2"/>
      <c r="F65" s="2"/>
      <c r="G65" s="2"/>
      <c r="H65" s="2"/>
      <c r="I65" s="2"/>
      <c r="J65" s="2"/>
    </row>
    <row r="66" spans="1:10" s="20" customFormat="1" ht="10.5">
      <c r="A66" s="20" t="s">
        <v>49</v>
      </c>
      <c r="C66" s="2"/>
      <c r="D66" s="2"/>
      <c r="E66" s="2"/>
      <c r="F66" s="2"/>
      <c r="G66" s="2"/>
      <c r="H66" s="2"/>
      <c r="I66" s="2"/>
      <c r="J66" s="2"/>
    </row>
    <row r="67" spans="1:10" s="20" customFormat="1" ht="10.5">
      <c r="A67" s="70" t="str">
        <f>'Vivi Ini iniciativa publica'!A89:B89</f>
        <v>Azkenengo eguneratzea 2018/04/16 - Última actualización a 16/04/2018</v>
      </c>
      <c r="C67" s="2"/>
      <c r="D67" s="2"/>
      <c r="E67" s="2"/>
      <c r="F67" s="2"/>
      <c r="G67" s="2"/>
      <c r="H67" s="2"/>
      <c r="I67" s="2"/>
      <c r="J67" s="2"/>
    </row>
    <row r="68" spans="1:10">
      <c r="A68" s="67" t="str">
        <f>'Viviendas Iniciadas'!A86</f>
        <v>(*)EEE buruzko estatistikakoak eta Sailkoak/de la EDYVI y del Departamento</v>
      </c>
    </row>
    <row r="69" spans="1:10">
      <c r="A69" s="67" t="str">
        <f>'Viviendas Iniciadas'!A87</f>
        <v>(**)EEEko daturik gabe/ Sin datos de EDYVI</v>
      </c>
    </row>
  </sheetData>
  <mergeCells count="4">
    <mergeCell ref="A18:B18"/>
    <mergeCell ref="A36:B36"/>
    <mergeCell ref="A59:B59"/>
    <mergeCell ref="A42:B42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94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6" max="3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9" width="7.140625" style="29" customWidth="1"/>
    <col min="10" max="10" width="8.140625" style="29" bestFit="1" customWidth="1"/>
    <col min="11" max="16384" width="12" style="29"/>
  </cols>
  <sheetData>
    <row r="1" spans="1:10" ht="11.25" customHeight="1">
      <c r="A1" s="4" t="s">
        <v>90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61" customFormat="1" ht="12.75" customHeight="1">
      <c r="A2" s="4" t="s">
        <v>76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" thickBot="1">
      <c r="B3" s="30"/>
      <c r="D3" s="92"/>
      <c r="E3" s="92"/>
      <c r="F3" s="92"/>
      <c r="G3" s="92"/>
      <c r="H3" s="92"/>
      <c r="I3" s="92"/>
      <c r="J3" s="92"/>
    </row>
    <row r="4" spans="1:10" ht="22.5">
      <c r="B4" s="11" t="s">
        <v>20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</row>
    <row r="5" spans="1:10">
      <c r="B5" s="32" t="s">
        <v>45</v>
      </c>
      <c r="C5" s="35">
        <v>155</v>
      </c>
      <c r="D5" s="35">
        <v>15</v>
      </c>
      <c r="E5" s="35"/>
      <c r="F5" s="35">
        <v>20</v>
      </c>
      <c r="G5" s="35">
        <v>15</v>
      </c>
      <c r="H5" s="35">
        <v>40</v>
      </c>
      <c r="I5" s="35">
        <v>52</v>
      </c>
      <c r="J5" s="35"/>
    </row>
    <row r="6" spans="1:10">
      <c r="B6" s="32" t="s">
        <v>11</v>
      </c>
      <c r="C6" s="35"/>
      <c r="D6" s="35"/>
      <c r="E6" s="35"/>
      <c r="F6" s="35"/>
      <c r="G6" s="35"/>
      <c r="H6" s="35"/>
      <c r="I6" s="35"/>
      <c r="J6" s="35"/>
    </row>
    <row r="7" spans="1:10">
      <c r="B7" s="32" t="s">
        <v>8</v>
      </c>
      <c r="C7" s="35">
        <v>25</v>
      </c>
      <c r="D7" s="35">
        <v>127</v>
      </c>
      <c r="E7" s="35"/>
      <c r="F7" s="35">
        <v>20</v>
      </c>
      <c r="G7" s="35">
        <v>1</v>
      </c>
      <c r="H7" s="35"/>
      <c r="I7" s="35"/>
      <c r="J7" s="35"/>
    </row>
    <row r="8" spans="1:10">
      <c r="B8" s="32" t="s">
        <v>44</v>
      </c>
      <c r="C8" s="35">
        <v>841</v>
      </c>
      <c r="D8" s="35">
        <v>828</v>
      </c>
      <c r="E8" s="35">
        <v>575</v>
      </c>
      <c r="F8" s="35">
        <v>602</v>
      </c>
      <c r="G8" s="35">
        <v>194</v>
      </c>
      <c r="H8" s="35">
        <v>302</v>
      </c>
      <c r="I8" s="35">
        <v>101</v>
      </c>
      <c r="J8" s="35"/>
    </row>
    <row r="9" spans="1:10">
      <c r="B9" s="32" t="s">
        <v>16</v>
      </c>
      <c r="C9" s="35">
        <v>737</v>
      </c>
      <c r="D9" s="35">
        <v>157</v>
      </c>
      <c r="E9" s="35">
        <v>293</v>
      </c>
      <c r="F9" s="35">
        <v>211</v>
      </c>
      <c r="G9" s="35">
        <v>68</v>
      </c>
      <c r="H9" s="35">
        <v>186</v>
      </c>
      <c r="I9" s="35">
        <v>90</v>
      </c>
      <c r="J9" s="35"/>
    </row>
    <row r="10" spans="1:10">
      <c r="B10" s="32" t="s">
        <v>13</v>
      </c>
      <c r="C10" s="35"/>
      <c r="D10" s="35"/>
      <c r="E10" s="35">
        <v>95</v>
      </c>
      <c r="F10" s="35"/>
      <c r="G10" s="35">
        <v>110</v>
      </c>
      <c r="H10" s="35"/>
      <c r="I10" s="35">
        <v>20</v>
      </c>
      <c r="J10" s="35">
        <v>48</v>
      </c>
    </row>
    <row r="11" spans="1:10">
      <c r="B11" s="32" t="s">
        <v>5</v>
      </c>
      <c r="C11" s="35">
        <v>42</v>
      </c>
      <c r="D11" s="35"/>
      <c r="E11" s="35">
        <v>13</v>
      </c>
      <c r="F11" s="35"/>
      <c r="G11" s="35">
        <v>16</v>
      </c>
      <c r="H11" s="35"/>
      <c r="I11" s="35"/>
      <c r="J11" s="35"/>
    </row>
    <row r="12" spans="1:10">
      <c r="B12" s="32" t="s">
        <v>14</v>
      </c>
      <c r="C12" s="35"/>
      <c r="D12" s="35"/>
      <c r="E12" s="35"/>
      <c r="F12" s="35"/>
      <c r="G12" s="35"/>
      <c r="H12" s="35"/>
      <c r="I12" s="35"/>
      <c r="J12" s="35"/>
    </row>
    <row r="13" spans="1:10">
      <c r="B13" s="32" t="s">
        <v>12</v>
      </c>
      <c r="C13" s="35"/>
      <c r="D13" s="35"/>
      <c r="E13" s="35"/>
      <c r="F13" s="35"/>
      <c r="G13" s="35"/>
      <c r="H13" s="35"/>
      <c r="I13" s="35"/>
      <c r="J13" s="35"/>
    </row>
    <row r="14" spans="1:10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/>
      <c r="I14" s="35"/>
      <c r="J14" s="35"/>
    </row>
    <row r="15" spans="1:10">
      <c r="B15" s="32" t="s">
        <v>31</v>
      </c>
      <c r="C15" s="35">
        <v>40</v>
      </c>
      <c r="D15" s="35">
        <v>16</v>
      </c>
      <c r="E15" s="35"/>
      <c r="F15" s="35"/>
      <c r="G15" s="35">
        <v>0</v>
      </c>
      <c r="H15" s="35"/>
      <c r="I15" s="35"/>
      <c r="J15" s="35"/>
    </row>
    <row r="16" spans="1:10">
      <c r="B16" s="31" t="s">
        <v>7</v>
      </c>
      <c r="C16" s="35">
        <v>75</v>
      </c>
      <c r="D16" s="35"/>
      <c r="E16" s="35">
        <v>12</v>
      </c>
      <c r="F16" s="35"/>
      <c r="G16" s="35">
        <v>0</v>
      </c>
      <c r="H16" s="35"/>
      <c r="I16" s="35"/>
      <c r="J16" s="35"/>
    </row>
    <row r="17" spans="2:10">
      <c r="B17" s="32" t="s">
        <v>10</v>
      </c>
      <c r="C17" s="35">
        <v>40</v>
      </c>
      <c r="D17" s="35">
        <v>0</v>
      </c>
      <c r="E17" s="35"/>
      <c r="F17" s="35">
        <v>4</v>
      </c>
      <c r="G17" s="35">
        <v>0</v>
      </c>
      <c r="H17" s="35"/>
      <c r="I17" s="35"/>
      <c r="J17" s="35"/>
    </row>
    <row r="18" spans="2:10">
      <c r="B18" s="32" t="s">
        <v>9</v>
      </c>
      <c r="C18" s="35"/>
      <c r="D18" s="35"/>
      <c r="E18" s="35">
        <v>28</v>
      </c>
      <c r="F18" s="35">
        <v>16</v>
      </c>
      <c r="G18" s="35">
        <v>0</v>
      </c>
      <c r="H18" s="35">
        <v>12</v>
      </c>
      <c r="I18" s="35"/>
      <c r="J18" s="35"/>
    </row>
    <row r="19" spans="2:10">
      <c r="B19" s="32" t="s">
        <v>6</v>
      </c>
      <c r="C19" s="35"/>
      <c r="D19" s="35">
        <v>1</v>
      </c>
      <c r="E19" s="35"/>
      <c r="F19" s="35">
        <v>6</v>
      </c>
      <c r="G19" s="35">
        <v>0</v>
      </c>
      <c r="H19" s="35"/>
      <c r="I19" s="35"/>
      <c r="J19" s="35"/>
    </row>
    <row r="20" spans="2:10" ht="12" thickBot="1">
      <c r="B20" s="33" t="s">
        <v>42</v>
      </c>
      <c r="C20" s="36">
        <f t="shared" ref="C20:F20" si="0">SUM(C5:C19)</f>
        <v>1955</v>
      </c>
      <c r="D20" s="36">
        <f t="shared" si="0"/>
        <v>1144</v>
      </c>
      <c r="E20" s="36">
        <f t="shared" si="0"/>
        <v>1016</v>
      </c>
      <c r="F20" s="36">
        <f t="shared" si="0"/>
        <v>879</v>
      </c>
      <c r="G20" s="36">
        <f>SUM(G5:G19)</f>
        <v>404</v>
      </c>
      <c r="H20" s="36">
        <f>SUM(H5:H19)</f>
        <v>540</v>
      </c>
      <c r="I20" s="36">
        <f>SUM(I5:I19)</f>
        <v>263</v>
      </c>
      <c r="J20" s="36">
        <f>SUM(J5:J19)</f>
        <v>48</v>
      </c>
    </row>
    <row r="21" spans="2:10" ht="12" thickBot="1">
      <c r="C21" s="37"/>
      <c r="D21" s="37"/>
      <c r="E21" s="37"/>
      <c r="F21" s="37"/>
      <c r="G21" s="37"/>
      <c r="H21" s="37"/>
      <c r="I21" s="37"/>
      <c r="J21" s="37"/>
    </row>
    <row r="22" spans="2:10" ht="22.5">
      <c r="B22" s="11" t="s">
        <v>26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f>J4</f>
        <v>2018</v>
      </c>
    </row>
    <row r="23" spans="2:10">
      <c r="B23" s="32" t="s">
        <v>45</v>
      </c>
      <c r="C23" s="35">
        <v>36</v>
      </c>
      <c r="D23" s="35">
        <v>0</v>
      </c>
      <c r="E23" s="35">
        <v>0</v>
      </c>
      <c r="F23" s="35">
        <v>0</v>
      </c>
      <c r="G23" s="35">
        <v>0</v>
      </c>
      <c r="H23" s="35"/>
      <c r="I23" s="35">
        <v>0</v>
      </c>
      <c r="J23" s="35">
        <v>0</v>
      </c>
    </row>
    <row r="24" spans="2:10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/>
      <c r="I24" s="35">
        <v>0</v>
      </c>
      <c r="J24" s="35">
        <v>0</v>
      </c>
    </row>
    <row r="25" spans="2:10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/>
      <c r="I25" s="35">
        <v>0</v>
      </c>
      <c r="J25" s="35"/>
    </row>
    <row r="26" spans="2:10">
      <c r="B26" s="32" t="s">
        <v>44</v>
      </c>
      <c r="C26" s="35">
        <v>474</v>
      </c>
      <c r="D26" s="35"/>
      <c r="E26" s="35">
        <v>241</v>
      </c>
      <c r="F26" s="35">
        <v>225</v>
      </c>
      <c r="G26" s="35">
        <v>110</v>
      </c>
      <c r="H26" s="35"/>
      <c r="I26" s="35">
        <v>415</v>
      </c>
      <c r="J26" s="35"/>
    </row>
    <row r="27" spans="2:10">
      <c r="B27" s="32" t="s">
        <v>16</v>
      </c>
      <c r="C27" s="35">
        <v>96</v>
      </c>
      <c r="D27" s="35">
        <v>118</v>
      </c>
      <c r="E27" s="35"/>
      <c r="F27" s="35">
        <v>135</v>
      </c>
      <c r="G27" s="35"/>
      <c r="H27" s="35">
        <v>232</v>
      </c>
      <c r="I27" s="35">
        <v>0</v>
      </c>
      <c r="J27" s="35"/>
    </row>
    <row r="28" spans="2:10">
      <c r="B28" s="32" t="s">
        <v>13</v>
      </c>
      <c r="C28" s="35"/>
      <c r="D28" s="35"/>
      <c r="E28" s="35"/>
      <c r="F28" s="35"/>
      <c r="G28" s="35"/>
      <c r="H28" s="35"/>
      <c r="I28" s="35">
        <v>0</v>
      </c>
      <c r="J28" s="35"/>
    </row>
    <row r="29" spans="2:10">
      <c r="B29" s="32" t="s">
        <v>5</v>
      </c>
      <c r="C29" s="35"/>
      <c r="D29" s="35">
        <v>62</v>
      </c>
      <c r="E29" s="35"/>
      <c r="F29" s="35"/>
      <c r="G29" s="35"/>
      <c r="H29" s="35"/>
      <c r="I29" s="35">
        <v>0</v>
      </c>
      <c r="J29" s="35"/>
    </row>
    <row r="30" spans="2:10">
      <c r="B30" s="32" t="s">
        <v>14</v>
      </c>
      <c r="C30" s="35">
        <v>52</v>
      </c>
      <c r="D30" s="35"/>
      <c r="E30" s="35"/>
      <c r="F30" s="35"/>
      <c r="G30" s="35"/>
      <c r="H30" s="35"/>
      <c r="I30" s="35">
        <v>24</v>
      </c>
      <c r="J30" s="35"/>
    </row>
    <row r="31" spans="2:10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/>
      <c r="I31" s="35">
        <v>0</v>
      </c>
      <c r="J31" s="35">
        <v>0</v>
      </c>
    </row>
    <row r="32" spans="2:10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/>
      <c r="I32" s="35">
        <v>0</v>
      </c>
      <c r="J32" s="35">
        <v>0</v>
      </c>
    </row>
    <row r="33" spans="2:10">
      <c r="B33" s="32" t="s">
        <v>31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/>
      <c r="I33" s="35">
        <v>0</v>
      </c>
      <c r="J33" s="35">
        <v>0</v>
      </c>
    </row>
    <row r="34" spans="2:10">
      <c r="B34" s="31" t="s">
        <v>7</v>
      </c>
      <c r="C34" s="34">
        <v>0</v>
      </c>
      <c r="D34" s="34">
        <v>0</v>
      </c>
      <c r="E34" s="34">
        <v>0</v>
      </c>
      <c r="F34" s="35">
        <v>0</v>
      </c>
      <c r="G34" s="35">
        <v>0</v>
      </c>
      <c r="H34" s="35"/>
      <c r="I34" s="35">
        <v>0</v>
      </c>
      <c r="J34" s="35">
        <v>0</v>
      </c>
    </row>
    <row r="35" spans="2:10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/>
      <c r="I35" s="35">
        <v>0</v>
      </c>
      <c r="J35" s="35">
        <v>0</v>
      </c>
    </row>
    <row r="36" spans="2:10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/>
      <c r="I36" s="35">
        <v>0</v>
      </c>
      <c r="J36" s="35">
        <v>0</v>
      </c>
    </row>
    <row r="37" spans="2:10">
      <c r="B37" s="32" t="s">
        <v>6</v>
      </c>
      <c r="C37" s="34">
        <v>0</v>
      </c>
      <c r="D37" s="34">
        <v>0</v>
      </c>
      <c r="E37" s="34">
        <v>0</v>
      </c>
      <c r="F37" s="35">
        <v>0</v>
      </c>
      <c r="G37" s="35">
        <v>0</v>
      </c>
      <c r="H37" s="35">
        <v>36</v>
      </c>
      <c r="I37" s="35">
        <v>0</v>
      </c>
      <c r="J37" s="35">
        <v>0</v>
      </c>
    </row>
    <row r="38" spans="2:10" ht="12" thickBot="1">
      <c r="B38" s="33" t="s">
        <v>42</v>
      </c>
      <c r="C38" s="36">
        <f t="shared" ref="C38:J38" si="1">SUM(C23:C37)</f>
        <v>658</v>
      </c>
      <c r="D38" s="36">
        <f t="shared" si="1"/>
        <v>180</v>
      </c>
      <c r="E38" s="36">
        <f t="shared" si="1"/>
        <v>241</v>
      </c>
      <c r="F38" s="36">
        <f t="shared" si="1"/>
        <v>360</v>
      </c>
      <c r="G38" s="36">
        <f t="shared" si="1"/>
        <v>110</v>
      </c>
      <c r="H38" s="36">
        <f t="shared" si="1"/>
        <v>268</v>
      </c>
      <c r="I38" s="36">
        <f t="shared" si="1"/>
        <v>439</v>
      </c>
      <c r="J38" s="36">
        <f t="shared" si="1"/>
        <v>0</v>
      </c>
    </row>
    <row r="39" spans="2:10" ht="12" thickBot="1">
      <c r="C39" s="37"/>
      <c r="D39" s="37"/>
      <c r="E39" s="37"/>
      <c r="F39" s="37"/>
      <c r="G39" s="37"/>
      <c r="H39" s="37"/>
      <c r="I39" s="37"/>
      <c r="J39" s="37"/>
    </row>
    <row r="40" spans="2:10" ht="22.5">
      <c r="B40" s="11" t="s">
        <v>59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f>J22</f>
        <v>2018</v>
      </c>
    </row>
    <row r="41" spans="2:10">
      <c r="B41" s="32" t="s">
        <v>45</v>
      </c>
      <c r="C41" s="35"/>
      <c r="D41" s="35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2:10">
      <c r="B42" s="32" t="s">
        <v>11</v>
      </c>
      <c r="C42" s="35"/>
      <c r="D42" s="35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2:10">
      <c r="B43" s="32" t="s">
        <v>8</v>
      </c>
      <c r="C43" s="35"/>
      <c r="D43" s="35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2:10">
      <c r="B44" s="32" t="s">
        <v>44</v>
      </c>
      <c r="C44" s="35"/>
      <c r="D44" s="35"/>
      <c r="E44" s="35">
        <v>45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</row>
    <row r="45" spans="2:10">
      <c r="B45" s="32" t="s">
        <v>16</v>
      </c>
      <c r="C45" s="35"/>
      <c r="D45" s="35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</row>
    <row r="46" spans="2:10">
      <c r="B46" s="32" t="s">
        <v>13</v>
      </c>
      <c r="C46" s="35"/>
      <c r="D46" s="35"/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2:10">
      <c r="B47" s="32" t="s">
        <v>5</v>
      </c>
      <c r="C47" s="35"/>
      <c r="D47" s="35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2:10">
      <c r="B48" s="32" t="s">
        <v>14</v>
      </c>
      <c r="C48" s="35"/>
      <c r="D48" s="35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0">
      <c r="B49" s="32" t="s">
        <v>12</v>
      </c>
      <c r="C49" s="35"/>
      <c r="D49" s="35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0">
      <c r="B50" s="32" t="s">
        <v>4</v>
      </c>
      <c r="C50" s="35"/>
      <c r="D50" s="35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</row>
    <row r="51" spans="1:10">
      <c r="B51" s="32" t="s">
        <v>31</v>
      </c>
      <c r="C51" s="35"/>
      <c r="D51" s="35"/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</row>
    <row r="52" spans="1:10">
      <c r="B52" s="31" t="s">
        <v>7</v>
      </c>
      <c r="C52" s="34"/>
      <c r="D52" s="34"/>
      <c r="E52" s="34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</row>
    <row r="53" spans="1:10">
      <c r="B53" s="32" t="s">
        <v>10</v>
      </c>
      <c r="C53" s="35"/>
      <c r="D53" s="35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</row>
    <row r="54" spans="1:10">
      <c r="B54" s="32" t="s">
        <v>9</v>
      </c>
      <c r="C54" s="35"/>
      <c r="D54" s="35"/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</row>
    <row r="55" spans="1:10">
      <c r="B55" s="32" t="s">
        <v>6</v>
      </c>
      <c r="C55" s="34"/>
      <c r="D55" s="34"/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2" thickBot="1">
      <c r="B56" s="33" t="s">
        <v>42</v>
      </c>
      <c r="C56" s="36">
        <f t="shared" ref="C56:E56" si="2">SUM(C41:C55)</f>
        <v>0</v>
      </c>
      <c r="D56" s="36">
        <f t="shared" si="2"/>
        <v>0</v>
      </c>
      <c r="E56" s="36">
        <f t="shared" si="2"/>
        <v>45</v>
      </c>
      <c r="F56" s="36">
        <f>SUM(F41:F55)</f>
        <v>0</v>
      </c>
      <c r="G56" s="36">
        <f>SUM(G41:G55)</f>
        <v>0</v>
      </c>
      <c r="H56" s="36">
        <f>SUM(H41:H55)</f>
        <v>0</v>
      </c>
      <c r="I56" s="36">
        <f>SUM(I41:I55)</f>
        <v>0</v>
      </c>
      <c r="J56" s="36">
        <f>SUM(J41:J55)</f>
        <v>0</v>
      </c>
    </row>
    <row r="57" spans="1:10" ht="12" thickBot="1">
      <c r="B57" s="55"/>
      <c r="C57" s="39"/>
      <c r="D57" s="37"/>
      <c r="E57" s="37"/>
      <c r="F57" s="37"/>
      <c r="G57" s="37"/>
      <c r="H57" s="37"/>
      <c r="I57" s="37"/>
      <c r="J57" s="37"/>
    </row>
    <row r="58" spans="1:10" ht="24.75" customHeight="1">
      <c r="A58" s="117" t="s">
        <v>37</v>
      </c>
      <c r="B58" s="118"/>
      <c r="C58" s="19">
        <v>2011</v>
      </c>
      <c r="D58" s="19">
        <v>2012</v>
      </c>
      <c r="E58" s="19">
        <v>2013</v>
      </c>
      <c r="F58" s="19">
        <v>2014</v>
      </c>
      <c r="G58" s="19">
        <v>2015</v>
      </c>
      <c r="H58" s="19">
        <v>2016</v>
      </c>
      <c r="I58" s="19">
        <v>2017</v>
      </c>
      <c r="J58" s="19">
        <f>J40</f>
        <v>2018</v>
      </c>
    </row>
    <row r="59" spans="1:10">
      <c r="A59" s="32" t="s">
        <v>45</v>
      </c>
      <c r="B59" s="7"/>
      <c r="C59" s="35">
        <f t="shared" ref="C59:D73" si="3">+C5+C23</f>
        <v>191</v>
      </c>
      <c r="D59" s="35">
        <f t="shared" si="3"/>
        <v>15</v>
      </c>
      <c r="E59" s="35">
        <f t="shared" ref="E59:J73" si="4">E5+E23+E41</f>
        <v>0</v>
      </c>
      <c r="F59" s="35">
        <f t="shared" si="4"/>
        <v>20</v>
      </c>
      <c r="G59" s="35">
        <f t="shared" si="4"/>
        <v>15</v>
      </c>
      <c r="H59" s="35">
        <f t="shared" si="4"/>
        <v>40</v>
      </c>
      <c r="I59" s="35">
        <f t="shared" si="4"/>
        <v>52</v>
      </c>
      <c r="J59" s="35">
        <f t="shared" si="4"/>
        <v>0</v>
      </c>
    </row>
    <row r="60" spans="1:10">
      <c r="A60" s="32" t="s">
        <v>11</v>
      </c>
      <c r="B60" s="7"/>
      <c r="C60" s="35">
        <f t="shared" si="3"/>
        <v>0</v>
      </c>
      <c r="D60" s="35">
        <f t="shared" si="3"/>
        <v>0</v>
      </c>
      <c r="E60" s="35">
        <f t="shared" si="4"/>
        <v>0</v>
      </c>
      <c r="F60" s="35">
        <f t="shared" si="4"/>
        <v>0</v>
      </c>
      <c r="G60" s="35">
        <f t="shared" si="4"/>
        <v>0</v>
      </c>
      <c r="H60" s="35">
        <f t="shared" si="4"/>
        <v>0</v>
      </c>
      <c r="I60" s="35">
        <f t="shared" si="4"/>
        <v>0</v>
      </c>
      <c r="J60" s="35">
        <f t="shared" si="4"/>
        <v>0</v>
      </c>
    </row>
    <row r="61" spans="1:10">
      <c r="A61" s="32" t="s">
        <v>8</v>
      </c>
      <c r="B61" s="64"/>
      <c r="C61" s="35">
        <f t="shared" si="3"/>
        <v>25</v>
      </c>
      <c r="D61" s="35">
        <f t="shared" si="3"/>
        <v>127</v>
      </c>
      <c r="E61" s="35">
        <f t="shared" si="4"/>
        <v>0</v>
      </c>
      <c r="F61" s="35">
        <f t="shared" si="4"/>
        <v>20</v>
      </c>
      <c r="G61" s="35">
        <f t="shared" si="4"/>
        <v>1</v>
      </c>
      <c r="H61" s="35">
        <f t="shared" si="4"/>
        <v>0</v>
      </c>
      <c r="I61" s="35">
        <f t="shared" si="4"/>
        <v>0</v>
      </c>
      <c r="J61" s="35">
        <f t="shared" si="4"/>
        <v>0</v>
      </c>
    </row>
    <row r="62" spans="1:10">
      <c r="A62" s="32" t="s">
        <v>44</v>
      </c>
      <c r="B62" s="7"/>
      <c r="C62" s="35">
        <f t="shared" si="3"/>
        <v>1315</v>
      </c>
      <c r="D62" s="35">
        <f t="shared" si="3"/>
        <v>828</v>
      </c>
      <c r="E62" s="35">
        <f t="shared" si="4"/>
        <v>861</v>
      </c>
      <c r="F62" s="35">
        <f t="shared" si="4"/>
        <v>827</v>
      </c>
      <c r="G62" s="35">
        <f t="shared" si="4"/>
        <v>304</v>
      </c>
      <c r="H62" s="35">
        <f t="shared" si="4"/>
        <v>302</v>
      </c>
      <c r="I62" s="35">
        <f t="shared" si="4"/>
        <v>516</v>
      </c>
      <c r="J62" s="35">
        <f t="shared" si="4"/>
        <v>0</v>
      </c>
    </row>
    <row r="63" spans="1:10">
      <c r="A63" s="32" t="s">
        <v>16</v>
      </c>
      <c r="B63" s="64"/>
      <c r="C63" s="35">
        <f t="shared" si="3"/>
        <v>833</v>
      </c>
      <c r="D63" s="35">
        <f t="shared" si="3"/>
        <v>275</v>
      </c>
      <c r="E63" s="35">
        <f t="shared" si="4"/>
        <v>293</v>
      </c>
      <c r="F63" s="35">
        <f t="shared" si="4"/>
        <v>346</v>
      </c>
      <c r="G63" s="35">
        <f t="shared" si="4"/>
        <v>68</v>
      </c>
      <c r="H63" s="35">
        <f t="shared" si="4"/>
        <v>418</v>
      </c>
      <c r="I63" s="35">
        <f t="shared" si="4"/>
        <v>90</v>
      </c>
      <c r="J63" s="35">
        <f t="shared" si="4"/>
        <v>0</v>
      </c>
    </row>
    <row r="64" spans="1:10">
      <c r="A64" s="32" t="s">
        <v>13</v>
      </c>
      <c r="B64" s="64"/>
      <c r="C64" s="35">
        <f t="shared" si="3"/>
        <v>0</v>
      </c>
      <c r="D64" s="35">
        <f t="shared" si="3"/>
        <v>0</v>
      </c>
      <c r="E64" s="35">
        <f t="shared" si="4"/>
        <v>95</v>
      </c>
      <c r="F64" s="35">
        <f t="shared" si="4"/>
        <v>0</v>
      </c>
      <c r="G64" s="35">
        <f t="shared" si="4"/>
        <v>110</v>
      </c>
      <c r="H64" s="35">
        <f t="shared" si="4"/>
        <v>0</v>
      </c>
      <c r="I64" s="35">
        <f t="shared" si="4"/>
        <v>20</v>
      </c>
      <c r="J64" s="35">
        <f t="shared" si="4"/>
        <v>48</v>
      </c>
    </row>
    <row r="65" spans="1:10">
      <c r="A65" s="79" t="s">
        <v>5</v>
      </c>
      <c r="B65" s="64"/>
      <c r="C65" s="35">
        <f t="shared" si="3"/>
        <v>42</v>
      </c>
      <c r="D65" s="35">
        <f t="shared" si="3"/>
        <v>62</v>
      </c>
      <c r="E65" s="35">
        <f t="shared" si="4"/>
        <v>13</v>
      </c>
      <c r="F65" s="35">
        <f t="shared" si="4"/>
        <v>0</v>
      </c>
      <c r="G65" s="35">
        <f t="shared" si="4"/>
        <v>16</v>
      </c>
      <c r="H65" s="35">
        <f t="shared" si="4"/>
        <v>0</v>
      </c>
      <c r="I65" s="35">
        <f t="shared" si="4"/>
        <v>0</v>
      </c>
      <c r="J65" s="35">
        <f t="shared" si="4"/>
        <v>0</v>
      </c>
    </row>
    <row r="66" spans="1:10">
      <c r="A66" s="32" t="s">
        <v>14</v>
      </c>
      <c r="B66" s="32"/>
      <c r="C66" s="35">
        <f t="shared" si="3"/>
        <v>52</v>
      </c>
      <c r="D66" s="35">
        <f t="shared" si="3"/>
        <v>0</v>
      </c>
      <c r="E66" s="35">
        <f t="shared" si="4"/>
        <v>0</v>
      </c>
      <c r="F66" s="35">
        <f t="shared" si="4"/>
        <v>0</v>
      </c>
      <c r="G66" s="35">
        <f t="shared" si="4"/>
        <v>0</v>
      </c>
      <c r="H66" s="35">
        <f t="shared" si="4"/>
        <v>0</v>
      </c>
      <c r="I66" s="35">
        <f t="shared" si="4"/>
        <v>24</v>
      </c>
      <c r="J66" s="35">
        <f t="shared" si="4"/>
        <v>0</v>
      </c>
    </row>
    <row r="67" spans="1:10">
      <c r="A67" s="80" t="s">
        <v>12</v>
      </c>
      <c r="B67" s="64"/>
      <c r="C67" s="35">
        <f t="shared" si="3"/>
        <v>0</v>
      </c>
      <c r="D67" s="35">
        <f t="shared" si="3"/>
        <v>0</v>
      </c>
      <c r="E67" s="35">
        <f t="shared" si="4"/>
        <v>0</v>
      </c>
      <c r="F67" s="35">
        <f t="shared" si="4"/>
        <v>0</v>
      </c>
      <c r="G67" s="35">
        <f t="shared" si="4"/>
        <v>0</v>
      </c>
      <c r="H67" s="35">
        <f t="shared" si="4"/>
        <v>0</v>
      </c>
      <c r="I67" s="35">
        <f t="shared" si="4"/>
        <v>0</v>
      </c>
      <c r="J67" s="35">
        <f t="shared" si="4"/>
        <v>0</v>
      </c>
    </row>
    <row r="68" spans="1:10">
      <c r="A68" s="32" t="s">
        <v>4</v>
      </c>
      <c r="B68" s="64"/>
      <c r="C68" s="35">
        <f t="shared" si="3"/>
        <v>0</v>
      </c>
      <c r="D68" s="35">
        <f t="shared" si="3"/>
        <v>0</v>
      </c>
      <c r="E68" s="35">
        <f t="shared" si="4"/>
        <v>0</v>
      </c>
      <c r="F68" s="35">
        <f t="shared" si="4"/>
        <v>0</v>
      </c>
      <c r="G68" s="35">
        <f t="shared" si="4"/>
        <v>0</v>
      </c>
      <c r="H68" s="35">
        <f t="shared" si="4"/>
        <v>0</v>
      </c>
      <c r="I68" s="35">
        <f t="shared" si="4"/>
        <v>0</v>
      </c>
      <c r="J68" s="35">
        <f t="shared" si="4"/>
        <v>0</v>
      </c>
    </row>
    <row r="69" spans="1:10">
      <c r="A69" s="32" t="s">
        <v>31</v>
      </c>
      <c r="B69" s="64"/>
      <c r="C69" s="35">
        <f t="shared" si="3"/>
        <v>40</v>
      </c>
      <c r="D69" s="35">
        <f t="shared" si="3"/>
        <v>16</v>
      </c>
      <c r="E69" s="35">
        <f t="shared" si="4"/>
        <v>0</v>
      </c>
      <c r="F69" s="35">
        <f t="shared" si="4"/>
        <v>0</v>
      </c>
      <c r="G69" s="35">
        <f t="shared" si="4"/>
        <v>0</v>
      </c>
      <c r="H69" s="35">
        <f t="shared" si="4"/>
        <v>0</v>
      </c>
      <c r="I69" s="35">
        <f t="shared" si="4"/>
        <v>0</v>
      </c>
      <c r="J69" s="35">
        <f t="shared" si="4"/>
        <v>0</v>
      </c>
    </row>
    <row r="70" spans="1:10">
      <c r="A70" s="32" t="s">
        <v>7</v>
      </c>
      <c r="B70" s="64"/>
      <c r="C70" s="35">
        <f t="shared" si="3"/>
        <v>75</v>
      </c>
      <c r="D70" s="35">
        <f t="shared" si="3"/>
        <v>0</v>
      </c>
      <c r="E70" s="35">
        <f t="shared" si="4"/>
        <v>12</v>
      </c>
      <c r="F70" s="35">
        <f t="shared" si="4"/>
        <v>0</v>
      </c>
      <c r="G70" s="35">
        <f t="shared" si="4"/>
        <v>0</v>
      </c>
      <c r="H70" s="35">
        <f t="shared" si="4"/>
        <v>0</v>
      </c>
      <c r="I70" s="35">
        <f t="shared" si="4"/>
        <v>0</v>
      </c>
      <c r="J70" s="35">
        <f t="shared" si="4"/>
        <v>0</v>
      </c>
    </row>
    <row r="71" spans="1:10">
      <c r="A71" s="32" t="s">
        <v>10</v>
      </c>
      <c r="B71" s="7"/>
      <c r="C71" s="35">
        <f t="shared" si="3"/>
        <v>40</v>
      </c>
      <c r="D71" s="35">
        <f t="shared" si="3"/>
        <v>0</v>
      </c>
      <c r="E71" s="35">
        <f t="shared" si="4"/>
        <v>0</v>
      </c>
      <c r="F71" s="35">
        <f t="shared" si="4"/>
        <v>4</v>
      </c>
      <c r="G71" s="35">
        <f t="shared" si="4"/>
        <v>0</v>
      </c>
      <c r="H71" s="35">
        <f t="shared" si="4"/>
        <v>0</v>
      </c>
      <c r="I71" s="35">
        <f t="shared" si="4"/>
        <v>0</v>
      </c>
      <c r="J71" s="35">
        <f t="shared" si="4"/>
        <v>0</v>
      </c>
    </row>
    <row r="72" spans="1:10">
      <c r="A72" s="32" t="s">
        <v>9</v>
      </c>
      <c r="B72" s="7"/>
      <c r="C72" s="35">
        <f t="shared" si="3"/>
        <v>0</v>
      </c>
      <c r="D72" s="35">
        <f t="shared" si="3"/>
        <v>0</v>
      </c>
      <c r="E72" s="35">
        <f t="shared" si="4"/>
        <v>28</v>
      </c>
      <c r="F72" s="35">
        <f t="shared" si="4"/>
        <v>16</v>
      </c>
      <c r="G72" s="35">
        <f t="shared" si="4"/>
        <v>0</v>
      </c>
      <c r="H72" s="35">
        <f t="shared" si="4"/>
        <v>12</v>
      </c>
      <c r="I72" s="35">
        <f t="shared" si="4"/>
        <v>0</v>
      </c>
      <c r="J72" s="35">
        <f t="shared" si="4"/>
        <v>0</v>
      </c>
    </row>
    <row r="73" spans="1:10">
      <c r="A73" s="32" t="s">
        <v>6</v>
      </c>
      <c r="B73" s="7"/>
      <c r="C73" s="35">
        <f t="shared" si="3"/>
        <v>0</v>
      </c>
      <c r="D73" s="35">
        <f t="shared" si="3"/>
        <v>1</v>
      </c>
      <c r="E73" s="35">
        <f t="shared" si="4"/>
        <v>0</v>
      </c>
      <c r="F73" s="35">
        <f t="shared" si="4"/>
        <v>6</v>
      </c>
      <c r="G73" s="35">
        <f t="shared" si="4"/>
        <v>0</v>
      </c>
      <c r="H73" s="35">
        <f t="shared" si="4"/>
        <v>36</v>
      </c>
      <c r="I73" s="35">
        <f t="shared" si="4"/>
        <v>0</v>
      </c>
      <c r="J73" s="35">
        <f t="shared" si="4"/>
        <v>0</v>
      </c>
    </row>
    <row r="74" spans="1:10" ht="12" thickBot="1">
      <c r="A74" s="121" t="s">
        <v>42</v>
      </c>
      <c r="B74" s="122"/>
      <c r="C74" s="36">
        <f t="shared" ref="C74:E74" si="5">SUM(C59:C73)</f>
        <v>2613</v>
      </c>
      <c r="D74" s="36">
        <f t="shared" si="5"/>
        <v>1324</v>
      </c>
      <c r="E74" s="36">
        <f t="shared" si="5"/>
        <v>1302</v>
      </c>
      <c r="F74" s="36">
        <f>SUM(F59:F73)</f>
        <v>1239</v>
      </c>
      <c r="G74" s="36">
        <f>SUM(G59:G73)</f>
        <v>514</v>
      </c>
      <c r="H74" s="36">
        <f>SUM(H59:H73)</f>
        <v>808</v>
      </c>
      <c r="I74" s="36">
        <f>SUM(I59:I73)</f>
        <v>702</v>
      </c>
      <c r="J74" s="36">
        <f>SUM(J59:J73)</f>
        <v>48</v>
      </c>
    </row>
    <row r="75" spans="1:10" ht="12" thickBot="1">
      <c r="B75" s="55"/>
      <c r="C75" s="39"/>
      <c r="D75" s="37"/>
      <c r="E75" s="37"/>
      <c r="F75" s="37"/>
      <c r="G75" s="37"/>
      <c r="H75" s="37"/>
      <c r="I75" s="37"/>
      <c r="J75" s="37"/>
    </row>
    <row r="76" spans="1:10" ht="22.5">
      <c r="B76" s="11" t="s">
        <v>27</v>
      </c>
      <c r="C76" s="19">
        <v>2011</v>
      </c>
      <c r="D76" s="19">
        <v>2012</v>
      </c>
      <c r="E76" s="19">
        <v>2013</v>
      </c>
      <c r="F76" s="19">
        <v>2014</v>
      </c>
      <c r="G76" s="19">
        <v>2015</v>
      </c>
      <c r="H76" s="19">
        <v>2016</v>
      </c>
      <c r="I76" s="19">
        <v>2017</v>
      </c>
      <c r="J76" s="19">
        <f>J58</f>
        <v>2018</v>
      </c>
    </row>
    <row r="77" spans="1:10">
      <c r="B77" s="32" t="s">
        <v>45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</row>
    <row r="78" spans="1:10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</row>
    <row r="79" spans="1:10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</row>
    <row r="80" spans="1:10">
      <c r="B80" s="32" t="s">
        <v>44</v>
      </c>
      <c r="C80" s="35">
        <v>0</v>
      </c>
      <c r="D80" s="35">
        <v>0</v>
      </c>
      <c r="E80" s="35">
        <v>70</v>
      </c>
      <c r="F80" s="35">
        <v>0</v>
      </c>
      <c r="G80" s="35">
        <v>0</v>
      </c>
      <c r="H80" s="35">
        <v>0</v>
      </c>
      <c r="I80" s="35">
        <v>67</v>
      </c>
      <c r="J80" s="35"/>
    </row>
    <row r="81" spans="2:10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/>
    </row>
    <row r="82" spans="2:10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</row>
    <row r="83" spans="2:10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</row>
    <row r="84" spans="2:10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</row>
    <row r="85" spans="2:10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</row>
    <row r="86" spans="2:10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</row>
    <row r="87" spans="2:10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</row>
    <row r="88" spans="2:10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5">
        <v>0</v>
      </c>
      <c r="H88" s="35">
        <v>0</v>
      </c>
      <c r="I88" s="35">
        <v>0</v>
      </c>
      <c r="J88" s="35">
        <v>0</v>
      </c>
    </row>
    <row r="89" spans="2:10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</row>
    <row r="90" spans="2:10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</row>
    <row r="91" spans="2:10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</row>
    <row r="92" spans="2:10" ht="12" thickBot="1">
      <c r="B92" s="33" t="s">
        <v>42</v>
      </c>
      <c r="C92" s="36">
        <f t="shared" ref="C92:E92" si="6">SUM(C77:C91)</f>
        <v>0</v>
      </c>
      <c r="D92" s="36">
        <f t="shared" si="6"/>
        <v>0</v>
      </c>
      <c r="E92" s="36">
        <f t="shared" si="6"/>
        <v>70</v>
      </c>
      <c r="F92" s="36">
        <f>SUM(F77:F91)</f>
        <v>0</v>
      </c>
      <c r="G92" s="36">
        <f>SUM(G77:G91)</f>
        <v>0</v>
      </c>
      <c r="H92" s="36">
        <f>SUM(H77:H91)</f>
        <v>0</v>
      </c>
      <c r="I92" s="36">
        <f>SUM(I77:I91)</f>
        <v>67</v>
      </c>
      <c r="J92" s="36">
        <f>SUM(J77:J91)</f>
        <v>0</v>
      </c>
    </row>
    <row r="93" spans="2:10" ht="12" thickBot="1">
      <c r="C93" s="37"/>
      <c r="D93" s="37"/>
      <c r="E93" s="37"/>
      <c r="F93" s="37"/>
      <c r="G93" s="37"/>
      <c r="H93" s="37"/>
      <c r="I93" s="37"/>
      <c r="J93" s="37"/>
    </row>
    <row r="94" spans="2:10" ht="22.5">
      <c r="B94" s="11" t="s">
        <v>21</v>
      </c>
      <c r="C94" s="19">
        <v>2011</v>
      </c>
      <c r="D94" s="19">
        <v>2012</v>
      </c>
      <c r="E94" s="19">
        <v>2013</v>
      </c>
      <c r="F94" s="19">
        <v>2014</v>
      </c>
      <c r="G94" s="19">
        <v>2015</v>
      </c>
      <c r="H94" s="19">
        <v>2016</v>
      </c>
      <c r="I94" s="19">
        <v>2017</v>
      </c>
      <c r="J94" s="19">
        <f>J76</f>
        <v>2018</v>
      </c>
    </row>
    <row r="95" spans="2:10">
      <c r="B95" s="32" t="s">
        <v>45</v>
      </c>
      <c r="C95" s="35">
        <v>16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126</v>
      </c>
      <c r="J95" s="35">
        <v>63</v>
      </c>
    </row>
    <row r="96" spans="2:10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/>
    </row>
    <row r="97" spans="1:10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/>
    </row>
    <row r="98" spans="1:10">
      <c r="B98" s="32" t="s">
        <v>44</v>
      </c>
      <c r="C98" s="35">
        <v>0</v>
      </c>
      <c r="D98" s="35">
        <v>40</v>
      </c>
      <c r="E98" s="35">
        <v>121</v>
      </c>
      <c r="F98" s="35">
        <v>0</v>
      </c>
      <c r="G98" s="35">
        <v>185</v>
      </c>
      <c r="H98" s="35">
        <v>3</v>
      </c>
      <c r="I98" s="35">
        <v>91</v>
      </c>
      <c r="J98" s="35"/>
    </row>
    <row r="99" spans="1:10">
      <c r="B99" s="32" t="s">
        <v>16</v>
      </c>
      <c r="C99" s="35">
        <v>85</v>
      </c>
      <c r="D99" s="35">
        <v>20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/>
    </row>
    <row r="100" spans="1:10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/>
    </row>
    <row r="101" spans="1:10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/>
    </row>
    <row r="102" spans="1:10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/>
    </row>
    <row r="103" spans="1:10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/>
    </row>
    <row r="104" spans="1:10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/>
    </row>
    <row r="105" spans="1:10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/>
    </row>
    <row r="106" spans="1:10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/>
    </row>
    <row r="107" spans="1:10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/>
    </row>
    <row r="108" spans="1:10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/>
    </row>
    <row r="109" spans="1:10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4">
        <v>0</v>
      </c>
      <c r="H109" s="34">
        <v>14</v>
      </c>
      <c r="I109" s="34">
        <v>0</v>
      </c>
      <c r="J109" s="34"/>
    </row>
    <row r="110" spans="1:10" ht="12" thickBot="1">
      <c r="B110" s="33" t="s">
        <v>42</v>
      </c>
      <c r="C110" s="36">
        <f t="shared" ref="C110:E110" si="7">SUM(C95:C109)</f>
        <v>101</v>
      </c>
      <c r="D110" s="36">
        <f t="shared" si="7"/>
        <v>60</v>
      </c>
      <c r="E110" s="36">
        <f t="shared" si="7"/>
        <v>121</v>
      </c>
      <c r="F110" s="36">
        <f>SUM(F95:F109)</f>
        <v>0</v>
      </c>
      <c r="G110" s="36">
        <f>SUM(G95:G109)</f>
        <v>185</v>
      </c>
      <c r="H110" s="36">
        <f>SUM(H95:H109)</f>
        <v>17</v>
      </c>
      <c r="I110" s="36">
        <f>SUM(I95:I109)</f>
        <v>217</v>
      </c>
      <c r="J110" s="36">
        <f>SUM(J95:J109)</f>
        <v>63</v>
      </c>
    </row>
    <row r="111" spans="1:10" ht="12" thickBot="1">
      <c r="C111" s="37"/>
      <c r="D111" s="37"/>
      <c r="E111" s="37"/>
      <c r="F111" s="37"/>
      <c r="G111" s="37"/>
      <c r="H111" s="37"/>
      <c r="I111" s="37"/>
      <c r="J111" s="37"/>
    </row>
    <row r="112" spans="1:10" ht="24.75" customHeight="1">
      <c r="A112" s="117" t="s">
        <v>28</v>
      </c>
      <c r="B112" s="118"/>
      <c r="C112" s="19">
        <v>2011</v>
      </c>
      <c r="D112" s="19">
        <v>2012</v>
      </c>
      <c r="E112" s="19">
        <v>2013</v>
      </c>
      <c r="F112" s="19">
        <v>2014</v>
      </c>
      <c r="G112" s="19">
        <v>2015</v>
      </c>
      <c r="H112" s="19">
        <v>2016</v>
      </c>
      <c r="I112" s="19">
        <v>2017</v>
      </c>
      <c r="J112" s="19">
        <f>J94</f>
        <v>2018</v>
      </c>
    </row>
    <row r="113" spans="1:10">
      <c r="A113" s="32" t="s">
        <v>45</v>
      </c>
      <c r="B113" s="7"/>
      <c r="C113" s="35">
        <f t="shared" ref="C113:C127" si="8">+C95+C77</f>
        <v>16</v>
      </c>
      <c r="D113" s="35">
        <f t="shared" ref="D113:E127" si="9">+D95+D77</f>
        <v>0</v>
      </c>
      <c r="E113" s="35">
        <f t="shared" si="9"/>
        <v>0</v>
      </c>
      <c r="F113" s="35">
        <f t="shared" ref="F113:F127" si="10">+F95+F77</f>
        <v>0</v>
      </c>
      <c r="G113" s="35">
        <f t="shared" ref="G113:G127" si="11">+G95+G77</f>
        <v>0</v>
      </c>
      <c r="H113" s="35">
        <f t="shared" ref="H113:I113" si="12">+H95+H77</f>
        <v>0</v>
      </c>
      <c r="I113" s="35">
        <f t="shared" si="12"/>
        <v>126</v>
      </c>
      <c r="J113" s="35">
        <f t="shared" ref="J113" si="13">+J95+J77</f>
        <v>63</v>
      </c>
    </row>
    <row r="114" spans="1:10">
      <c r="A114" s="32" t="s">
        <v>11</v>
      </c>
      <c r="B114" s="7"/>
      <c r="C114" s="35">
        <f t="shared" si="8"/>
        <v>0</v>
      </c>
      <c r="D114" s="35">
        <f t="shared" si="9"/>
        <v>0</v>
      </c>
      <c r="E114" s="35">
        <f t="shared" si="9"/>
        <v>0</v>
      </c>
      <c r="F114" s="35">
        <f t="shared" si="10"/>
        <v>0</v>
      </c>
      <c r="G114" s="35">
        <f t="shared" si="11"/>
        <v>0</v>
      </c>
      <c r="H114" s="35">
        <f t="shared" ref="H114:I114" si="14">+H96+H78</f>
        <v>0</v>
      </c>
      <c r="I114" s="35">
        <f t="shared" si="14"/>
        <v>0</v>
      </c>
      <c r="J114" s="35">
        <f t="shared" ref="J114" si="15">+J96+J78</f>
        <v>0</v>
      </c>
    </row>
    <row r="115" spans="1:10">
      <c r="A115" s="32" t="s">
        <v>8</v>
      </c>
      <c r="B115" s="64"/>
      <c r="C115" s="35">
        <f t="shared" si="8"/>
        <v>0</v>
      </c>
      <c r="D115" s="35">
        <f t="shared" si="9"/>
        <v>0</v>
      </c>
      <c r="E115" s="35">
        <f t="shared" si="9"/>
        <v>0</v>
      </c>
      <c r="F115" s="35">
        <f t="shared" si="10"/>
        <v>0</v>
      </c>
      <c r="G115" s="35">
        <f t="shared" si="11"/>
        <v>0</v>
      </c>
      <c r="H115" s="35">
        <f t="shared" ref="H115:I115" si="16">+H97+H79</f>
        <v>0</v>
      </c>
      <c r="I115" s="35">
        <f t="shared" si="16"/>
        <v>0</v>
      </c>
      <c r="J115" s="35">
        <f t="shared" ref="J115" si="17">+J97+J79</f>
        <v>0</v>
      </c>
    </row>
    <row r="116" spans="1:10">
      <c r="A116" s="32" t="s">
        <v>44</v>
      </c>
      <c r="B116" s="7"/>
      <c r="C116" s="35">
        <f t="shared" si="8"/>
        <v>0</v>
      </c>
      <c r="D116" s="35">
        <f t="shared" si="9"/>
        <v>40</v>
      </c>
      <c r="E116" s="35">
        <f t="shared" si="9"/>
        <v>191</v>
      </c>
      <c r="F116" s="35">
        <f t="shared" si="10"/>
        <v>0</v>
      </c>
      <c r="G116" s="35">
        <f t="shared" si="11"/>
        <v>185</v>
      </c>
      <c r="H116" s="35">
        <f t="shared" ref="H116:I116" si="18">+H98+H80</f>
        <v>3</v>
      </c>
      <c r="I116" s="35">
        <f t="shared" si="18"/>
        <v>158</v>
      </c>
      <c r="J116" s="35">
        <f t="shared" ref="J116" si="19">+J98+J80</f>
        <v>0</v>
      </c>
    </row>
    <row r="117" spans="1:10">
      <c r="A117" s="32" t="s">
        <v>16</v>
      </c>
      <c r="B117" s="64"/>
      <c r="C117" s="35">
        <f t="shared" si="8"/>
        <v>85</v>
      </c>
      <c r="D117" s="35">
        <f t="shared" si="9"/>
        <v>20</v>
      </c>
      <c r="E117" s="35">
        <f t="shared" si="9"/>
        <v>0</v>
      </c>
      <c r="F117" s="35">
        <f t="shared" si="10"/>
        <v>0</v>
      </c>
      <c r="G117" s="35">
        <f t="shared" si="11"/>
        <v>0</v>
      </c>
      <c r="H117" s="35">
        <f t="shared" ref="H117:I117" si="20">+H99+H81</f>
        <v>0</v>
      </c>
      <c r="I117" s="35">
        <f t="shared" si="20"/>
        <v>0</v>
      </c>
      <c r="J117" s="35">
        <f t="shared" ref="J117" si="21">+J99+J81</f>
        <v>0</v>
      </c>
    </row>
    <row r="118" spans="1:10">
      <c r="A118" s="32" t="s">
        <v>13</v>
      </c>
      <c r="B118" s="64"/>
      <c r="C118" s="35">
        <f t="shared" si="8"/>
        <v>0</v>
      </c>
      <c r="D118" s="35">
        <f t="shared" si="9"/>
        <v>0</v>
      </c>
      <c r="E118" s="35">
        <f t="shared" si="9"/>
        <v>0</v>
      </c>
      <c r="F118" s="35">
        <f t="shared" si="10"/>
        <v>0</v>
      </c>
      <c r="G118" s="35">
        <f t="shared" si="11"/>
        <v>0</v>
      </c>
      <c r="H118" s="35">
        <f t="shared" ref="H118:I118" si="22">+H100+H82</f>
        <v>0</v>
      </c>
      <c r="I118" s="35">
        <f t="shared" si="22"/>
        <v>0</v>
      </c>
      <c r="J118" s="35">
        <f t="shared" ref="J118" si="23">+J100+J82</f>
        <v>0</v>
      </c>
    </row>
    <row r="119" spans="1:10">
      <c r="A119" s="79" t="s">
        <v>5</v>
      </c>
      <c r="B119" s="64"/>
      <c r="C119" s="35">
        <f t="shared" si="8"/>
        <v>0</v>
      </c>
      <c r="D119" s="35">
        <f t="shared" si="9"/>
        <v>0</v>
      </c>
      <c r="E119" s="35">
        <f t="shared" si="9"/>
        <v>0</v>
      </c>
      <c r="F119" s="35">
        <f t="shared" si="10"/>
        <v>0</v>
      </c>
      <c r="G119" s="35">
        <f t="shared" si="11"/>
        <v>0</v>
      </c>
      <c r="H119" s="35">
        <f t="shared" ref="H119:I119" si="24">+H101+H83</f>
        <v>0</v>
      </c>
      <c r="I119" s="35">
        <f t="shared" si="24"/>
        <v>0</v>
      </c>
      <c r="J119" s="35">
        <f t="shared" ref="J119" si="25">+J101+J83</f>
        <v>0</v>
      </c>
    </row>
    <row r="120" spans="1:10">
      <c r="A120" s="32" t="s">
        <v>14</v>
      </c>
      <c r="B120" s="32"/>
      <c r="C120" s="35">
        <f t="shared" si="8"/>
        <v>0</v>
      </c>
      <c r="D120" s="35">
        <f t="shared" si="9"/>
        <v>0</v>
      </c>
      <c r="E120" s="35">
        <f t="shared" si="9"/>
        <v>0</v>
      </c>
      <c r="F120" s="35">
        <f t="shared" si="10"/>
        <v>0</v>
      </c>
      <c r="G120" s="35">
        <f t="shared" si="11"/>
        <v>0</v>
      </c>
      <c r="H120" s="35">
        <f t="shared" ref="H120:I120" si="26">+H102+H84</f>
        <v>0</v>
      </c>
      <c r="I120" s="35">
        <f t="shared" si="26"/>
        <v>0</v>
      </c>
      <c r="J120" s="35">
        <f t="shared" ref="J120" si="27">+J102+J84</f>
        <v>0</v>
      </c>
    </row>
    <row r="121" spans="1:10">
      <c r="A121" s="80" t="s">
        <v>57</v>
      </c>
      <c r="B121" s="64"/>
      <c r="C121" s="37"/>
      <c r="D121" s="35">
        <f t="shared" si="9"/>
        <v>0</v>
      </c>
      <c r="E121" s="35">
        <f t="shared" si="9"/>
        <v>0</v>
      </c>
      <c r="F121" s="35">
        <f t="shared" si="10"/>
        <v>0</v>
      </c>
      <c r="G121" s="35">
        <f t="shared" si="11"/>
        <v>0</v>
      </c>
      <c r="H121" s="35">
        <f t="shared" ref="H121:I121" si="28">+H103+H85</f>
        <v>0</v>
      </c>
      <c r="I121" s="35">
        <f t="shared" si="28"/>
        <v>0</v>
      </c>
      <c r="J121" s="35">
        <f t="shared" ref="J121" si="29">+J103+J85</f>
        <v>0</v>
      </c>
    </row>
    <row r="122" spans="1:10">
      <c r="A122" s="32" t="s">
        <v>4</v>
      </c>
      <c r="B122" s="64"/>
      <c r="C122" s="35">
        <f t="shared" si="8"/>
        <v>0</v>
      </c>
      <c r="D122" s="35">
        <f t="shared" si="9"/>
        <v>0</v>
      </c>
      <c r="E122" s="35">
        <f t="shared" si="9"/>
        <v>0</v>
      </c>
      <c r="F122" s="35">
        <f t="shared" si="10"/>
        <v>0</v>
      </c>
      <c r="G122" s="35">
        <f t="shared" si="11"/>
        <v>0</v>
      </c>
      <c r="H122" s="35">
        <f t="shared" ref="H122:I122" si="30">+H104+H86</f>
        <v>0</v>
      </c>
      <c r="I122" s="35">
        <f t="shared" si="30"/>
        <v>0</v>
      </c>
      <c r="J122" s="35">
        <f t="shared" ref="J122" si="31">+J104+J86</f>
        <v>0</v>
      </c>
    </row>
    <row r="123" spans="1:10">
      <c r="A123" s="32" t="s">
        <v>31</v>
      </c>
      <c r="B123" s="64"/>
      <c r="C123" s="35">
        <f t="shared" si="8"/>
        <v>0</v>
      </c>
      <c r="D123" s="35">
        <f t="shared" si="9"/>
        <v>0</v>
      </c>
      <c r="E123" s="35">
        <f t="shared" si="9"/>
        <v>0</v>
      </c>
      <c r="F123" s="35">
        <f t="shared" si="10"/>
        <v>0</v>
      </c>
      <c r="G123" s="35">
        <f t="shared" si="11"/>
        <v>0</v>
      </c>
      <c r="H123" s="35">
        <f t="shared" ref="H123:I123" si="32">+H105+H87</f>
        <v>0</v>
      </c>
      <c r="I123" s="35">
        <f t="shared" si="32"/>
        <v>0</v>
      </c>
      <c r="J123" s="35">
        <f t="shared" ref="J123" si="33">+J105+J87</f>
        <v>0</v>
      </c>
    </row>
    <row r="124" spans="1:10">
      <c r="A124" s="32" t="s">
        <v>7</v>
      </c>
      <c r="B124" s="64"/>
      <c r="C124" s="34">
        <f t="shared" si="8"/>
        <v>0</v>
      </c>
      <c r="D124" s="34">
        <f t="shared" si="9"/>
        <v>0</v>
      </c>
      <c r="E124" s="34">
        <f t="shared" si="9"/>
        <v>0</v>
      </c>
      <c r="F124" s="34">
        <f t="shared" si="10"/>
        <v>0</v>
      </c>
      <c r="G124" s="34">
        <f t="shared" si="11"/>
        <v>0</v>
      </c>
      <c r="H124" s="34">
        <f t="shared" ref="H124:I124" si="34">+H106+H88</f>
        <v>0</v>
      </c>
      <c r="I124" s="34">
        <f t="shared" si="34"/>
        <v>0</v>
      </c>
      <c r="J124" s="34">
        <f t="shared" ref="J124" si="35">+J106+J88</f>
        <v>0</v>
      </c>
    </row>
    <row r="125" spans="1:10">
      <c r="A125" s="32" t="s">
        <v>10</v>
      </c>
      <c r="B125" s="7"/>
      <c r="C125" s="35">
        <f t="shared" si="8"/>
        <v>0</v>
      </c>
      <c r="D125" s="35">
        <f t="shared" si="9"/>
        <v>0</v>
      </c>
      <c r="E125" s="35">
        <f t="shared" si="9"/>
        <v>0</v>
      </c>
      <c r="F125" s="35">
        <f t="shared" si="10"/>
        <v>0</v>
      </c>
      <c r="G125" s="35">
        <f t="shared" si="11"/>
        <v>0</v>
      </c>
      <c r="H125" s="35">
        <f t="shared" ref="H125:I125" si="36">+H107+H89</f>
        <v>0</v>
      </c>
      <c r="I125" s="35">
        <f t="shared" si="36"/>
        <v>0</v>
      </c>
      <c r="J125" s="35">
        <f t="shared" ref="J125" si="37">+J107+J89</f>
        <v>0</v>
      </c>
    </row>
    <row r="126" spans="1:10">
      <c r="A126" s="32" t="s">
        <v>9</v>
      </c>
      <c r="B126" s="7"/>
      <c r="C126" s="35">
        <f t="shared" si="8"/>
        <v>0</v>
      </c>
      <c r="D126" s="35">
        <f t="shared" si="9"/>
        <v>0</v>
      </c>
      <c r="E126" s="35">
        <f t="shared" si="9"/>
        <v>0</v>
      </c>
      <c r="F126" s="35">
        <f t="shared" si="10"/>
        <v>0</v>
      </c>
      <c r="G126" s="35">
        <f t="shared" si="11"/>
        <v>0</v>
      </c>
      <c r="H126" s="35">
        <f t="shared" ref="H126:I126" si="38">+H108+H90</f>
        <v>0</v>
      </c>
      <c r="I126" s="35">
        <f t="shared" si="38"/>
        <v>0</v>
      </c>
      <c r="J126" s="35">
        <f t="shared" ref="J126" si="39">+J108+J90</f>
        <v>0</v>
      </c>
    </row>
    <row r="127" spans="1:10">
      <c r="A127" s="32" t="s">
        <v>6</v>
      </c>
      <c r="B127" s="7"/>
      <c r="C127" s="35">
        <f t="shared" si="8"/>
        <v>0</v>
      </c>
      <c r="D127" s="35">
        <f t="shared" si="9"/>
        <v>0</v>
      </c>
      <c r="E127" s="35">
        <f t="shared" si="9"/>
        <v>0</v>
      </c>
      <c r="F127" s="35">
        <f t="shared" si="10"/>
        <v>0</v>
      </c>
      <c r="G127" s="35">
        <f t="shared" si="11"/>
        <v>0</v>
      </c>
      <c r="H127" s="35">
        <f t="shared" ref="H127:I127" si="40">+H109+H91</f>
        <v>14</v>
      </c>
      <c r="I127" s="35">
        <f t="shared" si="40"/>
        <v>0</v>
      </c>
      <c r="J127" s="35">
        <f t="shared" ref="J127" si="41">+J109+J91</f>
        <v>0</v>
      </c>
    </row>
    <row r="128" spans="1:10" ht="12" thickBot="1">
      <c r="A128" s="119" t="s">
        <v>42</v>
      </c>
      <c r="B128" s="120"/>
      <c r="C128" s="36">
        <f t="shared" ref="C128:E128" si="42">SUM(C113:C127)</f>
        <v>101</v>
      </c>
      <c r="D128" s="36">
        <f t="shared" si="42"/>
        <v>60</v>
      </c>
      <c r="E128" s="36">
        <f t="shared" si="42"/>
        <v>191</v>
      </c>
      <c r="F128" s="36">
        <f>SUM(F113:F127)</f>
        <v>0</v>
      </c>
      <c r="G128" s="36">
        <f>SUM(G113:G127)</f>
        <v>185</v>
      </c>
      <c r="H128" s="36">
        <f>SUM(H113:H127)</f>
        <v>17</v>
      </c>
      <c r="I128" s="36">
        <f>SUM(I113:I127)</f>
        <v>284</v>
      </c>
      <c r="J128" s="36">
        <f>SUM(J113:J127)</f>
        <v>63</v>
      </c>
    </row>
    <row r="129" spans="1:10" ht="12" thickBot="1">
      <c r="A129" s="55"/>
      <c r="B129" s="55"/>
      <c r="C129" s="39"/>
      <c r="D129" s="39"/>
      <c r="E129" s="39"/>
      <c r="F129" s="39"/>
      <c r="G129" s="39"/>
      <c r="H129" s="39"/>
      <c r="I129" s="39"/>
      <c r="J129" s="39"/>
    </row>
    <row r="130" spans="1:10" ht="23.25" customHeight="1">
      <c r="B130" s="11" t="s">
        <v>47</v>
      </c>
      <c r="C130" s="19">
        <v>2011</v>
      </c>
      <c r="D130" s="19">
        <v>2012</v>
      </c>
      <c r="E130" s="19">
        <v>2013</v>
      </c>
      <c r="F130" s="19">
        <v>2014</v>
      </c>
      <c r="G130" s="19">
        <v>2015</v>
      </c>
      <c r="H130" s="19">
        <v>2016</v>
      </c>
      <c r="I130" s="19">
        <v>2017</v>
      </c>
      <c r="J130" s="19">
        <f>J112</f>
        <v>2018</v>
      </c>
    </row>
    <row r="131" spans="1:10">
      <c r="B131" s="32" t="s">
        <v>45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1</v>
      </c>
      <c r="I131" s="35"/>
      <c r="J131" s="35"/>
    </row>
    <row r="132" spans="1:10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/>
      <c r="J132" s="35"/>
    </row>
    <row r="133" spans="1:10">
      <c r="B133" s="32" t="s">
        <v>8</v>
      </c>
      <c r="C133" s="35">
        <v>0</v>
      </c>
      <c r="D133" s="35">
        <v>15</v>
      </c>
      <c r="E133" s="35">
        <v>15</v>
      </c>
      <c r="F133" s="35">
        <v>0</v>
      </c>
      <c r="G133" s="35">
        <v>0</v>
      </c>
      <c r="H133" s="35">
        <v>0</v>
      </c>
      <c r="I133" s="35"/>
      <c r="J133" s="35"/>
    </row>
    <row r="134" spans="1:10">
      <c r="B134" s="32" t="s">
        <v>44</v>
      </c>
      <c r="C134" s="35">
        <v>0</v>
      </c>
      <c r="D134" s="35">
        <v>289</v>
      </c>
      <c r="E134" s="35">
        <v>3</v>
      </c>
      <c r="F134" s="35">
        <v>40</v>
      </c>
      <c r="G134" s="35">
        <v>80</v>
      </c>
      <c r="H134" s="35">
        <v>117</v>
      </c>
      <c r="I134" s="35">
        <v>104</v>
      </c>
      <c r="J134" s="35"/>
    </row>
    <row r="135" spans="1:10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11</v>
      </c>
      <c r="I135" s="35"/>
      <c r="J135" s="35"/>
    </row>
    <row r="136" spans="1:10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/>
      <c r="J136" s="35"/>
    </row>
    <row r="137" spans="1:10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45</v>
      </c>
      <c r="J137" s="35"/>
    </row>
    <row r="138" spans="1:10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/>
      <c r="J138" s="35"/>
    </row>
    <row r="139" spans="1:10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/>
      <c r="J139" s="35"/>
    </row>
    <row r="140" spans="1:10">
      <c r="B140" s="32" t="s">
        <v>4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/>
      <c r="J140" s="35"/>
    </row>
    <row r="141" spans="1:10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58</v>
      </c>
      <c r="J141" s="35"/>
    </row>
    <row r="142" spans="1:10">
      <c r="B142" s="31" t="s">
        <v>7</v>
      </c>
      <c r="C142" s="35">
        <v>81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/>
      <c r="J142" s="35"/>
    </row>
    <row r="143" spans="1:10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/>
      <c r="J143" s="35"/>
    </row>
    <row r="144" spans="1:10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/>
      <c r="J144" s="35"/>
    </row>
    <row r="145" spans="1:10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4">
        <v>0</v>
      </c>
      <c r="H145" s="34">
        <v>30</v>
      </c>
      <c r="I145" s="34"/>
      <c r="J145" s="34"/>
    </row>
    <row r="146" spans="1:10" ht="12" thickBot="1">
      <c r="B146" s="33" t="s">
        <v>42</v>
      </c>
      <c r="C146" s="36">
        <f t="shared" ref="C146:E146" si="43">SUM(C131:C145)</f>
        <v>81</v>
      </c>
      <c r="D146" s="36">
        <f t="shared" si="43"/>
        <v>304</v>
      </c>
      <c r="E146" s="36">
        <f t="shared" si="43"/>
        <v>18</v>
      </c>
      <c r="F146" s="36">
        <f>SUM(F131:F145)</f>
        <v>40</v>
      </c>
      <c r="G146" s="36">
        <f>SUM(G131:G145)</f>
        <v>80</v>
      </c>
      <c r="H146" s="36">
        <f>SUM(H131:H145)</f>
        <v>159</v>
      </c>
      <c r="I146" s="36">
        <f>SUM(I131:I145)</f>
        <v>207</v>
      </c>
      <c r="J146" s="36">
        <f>SUM(J131:J145)</f>
        <v>0</v>
      </c>
    </row>
    <row r="147" spans="1:10">
      <c r="A147" s="55"/>
      <c r="B147" s="55"/>
      <c r="C147" s="39"/>
      <c r="D147" s="39"/>
      <c r="E147" s="39"/>
      <c r="F147" s="39"/>
      <c r="G147" s="39"/>
      <c r="H147" s="39"/>
      <c r="I147" s="39"/>
      <c r="J147" s="39"/>
    </row>
    <row r="148" spans="1:10">
      <c r="A148" s="4" t="s">
        <v>55</v>
      </c>
      <c r="B148" s="55"/>
      <c r="C148" s="39"/>
      <c r="D148" s="39"/>
      <c r="E148" s="39"/>
      <c r="F148" s="39"/>
      <c r="G148" s="39"/>
      <c r="H148" s="39"/>
      <c r="I148" s="39"/>
      <c r="J148" s="39"/>
    </row>
    <row r="149" spans="1:10">
      <c r="A149" s="65" t="s">
        <v>56</v>
      </c>
      <c r="B149" s="55"/>
      <c r="C149" s="39"/>
      <c r="D149" s="39"/>
      <c r="E149" s="39"/>
      <c r="F149" s="39"/>
      <c r="G149" s="39"/>
      <c r="H149" s="39"/>
      <c r="I149" s="39"/>
      <c r="J149" s="39"/>
    </row>
    <row r="150" spans="1:10">
      <c r="A150" s="65" t="s">
        <v>51</v>
      </c>
      <c r="B150" s="55"/>
      <c r="C150" s="39"/>
      <c r="D150" s="39"/>
      <c r="E150" s="39"/>
      <c r="F150" s="39"/>
      <c r="G150" s="39"/>
      <c r="H150" s="39"/>
      <c r="I150" s="39"/>
      <c r="J150" s="39"/>
    </row>
    <row r="151" spans="1:10">
      <c r="A151" s="65" t="s">
        <v>52</v>
      </c>
      <c r="B151" s="55"/>
      <c r="C151" s="39"/>
      <c r="D151" s="39"/>
      <c r="E151" s="39"/>
      <c r="F151" s="39"/>
      <c r="G151" s="39"/>
      <c r="H151" s="39"/>
      <c r="I151" s="39"/>
      <c r="J151" s="39"/>
    </row>
    <row r="152" spans="1:10" ht="12" thickBot="1">
      <c r="B152" s="55"/>
      <c r="C152" s="39"/>
      <c r="D152" s="39"/>
      <c r="E152" s="39"/>
      <c r="F152" s="39"/>
      <c r="G152" s="39"/>
      <c r="H152" s="39"/>
      <c r="I152" s="39"/>
      <c r="J152" s="39"/>
    </row>
    <row r="153" spans="1:10" ht="22.5">
      <c r="B153" s="11" t="s">
        <v>68</v>
      </c>
      <c r="C153" s="19">
        <v>2011</v>
      </c>
      <c r="D153" s="19">
        <v>2012</v>
      </c>
      <c r="E153" s="19">
        <v>2013</v>
      </c>
      <c r="F153" s="19">
        <v>2014</v>
      </c>
      <c r="G153" s="19">
        <v>2015</v>
      </c>
      <c r="H153" s="19">
        <v>2016</v>
      </c>
      <c r="I153" s="19">
        <v>2017</v>
      </c>
      <c r="J153" s="19" t="s">
        <v>85</v>
      </c>
    </row>
    <row r="154" spans="1:10">
      <c r="B154" s="32" t="s">
        <v>45</v>
      </c>
      <c r="C154" s="35">
        <v>0</v>
      </c>
      <c r="D154" s="35">
        <v>91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/>
    </row>
    <row r="155" spans="1:10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/>
    </row>
    <row r="156" spans="1:10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/>
    </row>
    <row r="157" spans="1:10">
      <c r="B157" s="32" t="s">
        <v>44</v>
      </c>
      <c r="C157" s="35">
        <v>0</v>
      </c>
      <c r="D157" s="35">
        <v>86</v>
      </c>
      <c r="E157" s="35">
        <v>0</v>
      </c>
      <c r="F157" s="35">
        <v>0</v>
      </c>
      <c r="G157" s="35">
        <v>0</v>
      </c>
      <c r="H157" s="35">
        <v>154</v>
      </c>
      <c r="I157" s="35">
        <v>66</v>
      </c>
      <c r="J157" s="35"/>
    </row>
    <row r="158" spans="1:10">
      <c r="B158" s="32" t="s">
        <v>16</v>
      </c>
      <c r="C158" s="35">
        <v>53</v>
      </c>
      <c r="D158" s="35">
        <v>0</v>
      </c>
      <c r="E158" s="35">
        <v>0</v>
      </c>
      <c r="F158" s="35">
        <v>55</v>
      </c>
      <c r="G158" s="35">
        <v>0</v>
      </c>
      <c r="H158" s="35">
        <v>0</v>
      </c>
      <c r="I158" s="35">
        <v>94</v>
      </c>
      <c r="J158" s="35"/>
    </row>
    <row r="159" spans="1:10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/>
    </row>
    <row r="160" spans="1:10">
      <c r="B160" s="32" t="s">
        <v>5</v>
      </c>
      <c r="C160" s="35">
        <v>57</v>
      </c>
      <c r="D160" s="35">
        <v>0</v>
      </c>
      <c r="E160" s="35">
        <v>47</v>
      </c>
      <c r="F160" s="35">
        <v>0</v>
      </c>
      <c r="G160" s="35">
        <v>0</v>
      </c>
      <c r="H160" s="35">
        <v>0</v>
      </c>
      <c r="I160" s="35">
        <v>0</v>
      </c>
      <c r="J160" s="35"/>
    </row>
    <row r="161" spans="2:15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/>
    </row>
    <row r="162" spans="2:15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/>
    </row>
    <row r="163" spans="2:15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/>
    </row>
    <row r="164" spans="2:15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/>
    </row>
    <row r="165" spans="2:15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/>
    </row>
    <row r="166" spans="2:15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/>
    </row>
    <row r="167" spans="2:15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/>
    </row>
    <row r="168" spans="2:15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/>
    </row>
    <row r="169" spans="2:15" ht="12" thickBot="1">
      <c r="B169" s="33" t="s">
        <v>42</v>
      </c>
      <c r="C169" s="38">
        <f t="shared" ref="C169:E169" si="44">SUM(C154:C168)</f>
        <v>110</v>
      </c>
      <c r="D169" s="38">
        <f t="shared" si="44"/>
        <v>177</v>
      </c>
      <c r="E169" s="38">
        <f t="shared" si="44"/>
        <v>47</v>
      </c>
      <c r="F169" s="38">
        <f>SUM(F154:F168)</f>
        <v>55</v>
      </c>
      <c r="G169" s="38">
        <f>SUM(G154:G168)</f>
        <v>0</v>
      </c>
      <c r="H169" s="38">
        <f>SUM(H154:H168)</f>
        <v>154</v>
      </c>
      <c r="I169" s="38">
        <f>SUM(I154:I168)</f>
        <v>160</v>
      </c>
      <c r="J169" s="38">
        <f>SUM(J154:J168)</f>
        <v>0</v>
      </c>
    </row>
    <row r="170" spans="2:15">
      <c r="C170" s="37"/>
      <c r="D170" s="37"/>
      <c r="E170" s="37"/>
      <c r="F170" s="37"/>
      <c r="G170" s="37"/>
      <c r="H170" s="37"/>
      <c r="I170" s="37"/>
      <c r="J170" s="37"/>
    </row>
    <row r="171" spans="2:15" ht="12" thickBot="1">
      <c r="C171" s="37"/>
      <c r="D171" s="37"/>
      <c r="E171" s="37"/>
      <c r="F171" s="37"/>
      <c r="G171" s="37"/>
      <c r="H171" s="37"/>
      <c r="I171" s="37"/>
      <c r="J171" s="37"/>
      <c r="K171" s="108"/>
      <c r="L171" s="108"/>
      <c r="M171" s="108"/>
      <c r="N171" s="108"/>
      <c r="O171" s="108"/>
    </row>
    <row r="172" spans="2:15" ht="45">
      <c r="B172" s="11" t="s">
        <v>36</v>
      </c>
      <c r="C172" s="19">
        <v>2011</v>
      </c>
      <c r="D172" s="19">
        <v>2012</v>
      </c>
      <c r="E172" s="19">
        <v>2013</v>
      </c>
      <c r="F172" s="19">
        <v>2014</v>
      </c>
      <c r="G172" s="19">
        <v>2015</v>
      </c>
      <c r="H172" s="19">
        <v>2016</v>
      </c>
      <c r="I172" s="19">
        <v>2017</v>
      </c>
      <c r="J172" s="19" t="str">
        <f>J153</f>
        <v>2018(**)</v>
      </c>
    </row>
    <row r="173" spans="2:15">
      <c r="B173" s="32" t="s">
        <v>45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54</v>
      </c>
      <c r="J173" s="35"/>
    </row>
    <row r="174" spans="2:15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/>
    </row>
    <row r="175" spans="2:15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/>
    </row>
    <row r="176" spans="2:15">
      <c r="B176" s="32" t="s">
        <v>44</v>
      </c>
      <c r="C176" s="35">
        <v>126</v>
      </c>
      <c r="D176" s="35">
        <v>0</v>
      </c>
      <c r="E176" s="35">
        <v>46</v>
      </c>
      <c r="F176" s="35">
        <v>28</v>
      </c>
      <c r="G176" s="35">
        <v>48</v>
      </c>
      <c r="H176" s="35">
        <v>20</v>
      </c>
      <c r="I176" s="35">
        <v>0</v>
      </c>
      <c r="J176" s="35"/>
    </row>
    <row r="177" spans="1:10">
      <c r="B177" s="32" t="s">
        <v>16</v>
      </c>
      <c r="C177" s="35">
        <v>42</v>
      </c>
      <c r="D177" s="35">
        <v>0</v>
      </c>
      <c r="E177" s="35">
        <v>0</v>
      </c>
      <c r="F177" s="35">
        <v>0</v>
      </c>
      <c r="G177" s="35">
        <v>60</v>
      </c>
      <c r="H177" s="35">
        <v>129</v>
      </c>
      <c r="I177" s="35">
        <v>11</v>
      </c>
      <c r="J177" s="35"/>
    </row>
    <row r="178" spans="1:10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20</v>
      </c>
      <c r="H178" s="35">
        <v>0</v>
      </c>
      <c r="I178" s="35">
        <v>0</v>
      </c>
      <c r="J178" s="35"/>
    </row>
    <row r="179" spans="1:10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34</v>
      </c>
      <c r="I179" s="35">
        <v>30</v>
      </c>
      <c r="J179" s="35"/>
    </row>
    <row r="180" spans="1:10">
      <c r="B180" s="32" t="s">
        <v>14</v>
      </c>
      <c r="C180" s="35">
        <v>0</v>
      </c>
      <c r="D180" s="35">
        <v>0</v>
      </c>
      <c r="E180" s="35">
        <v>6</v>
      </c>
      <c r="F180" s="35">
        <v>0</v>
      </c>
      <c r="G180" s="35">
        <v>0</v>
      </c>
      <c r="H180" s="35">
        <v>0</v>
      </c>
      <c r="I180" s="35">
        <v>0</v>
      </c>
      <c r="J180" s="35"/>
    </row>
    <row r="181" spans="1:10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/>
    </row>
    <row r="182" spans="1:10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/>
    </row>
    <row r="183" spans="1:10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/>
    </row>
    <row r="184" spans="1:10">
      <c r="B184" s="31" t="s">
        <v>7</v>
      </c>
      <c r="C184" s="35">
        <v>0</v>
      </c>
      <c r="D184" s="35">
        <v>0</v>
      </c>
      <c r="E184" s="35">
        <v>0</v>
      </c>
      <c r="F184" s="35">
        <v>13</v>
      </c>
      <c r="G184" s="35">
        <v>0</v>
      </c>
      <c r="H184" s="35">
        <v>0</v>
      </c>
      <c r="I184" s="35">
        <v>0</v>
      </c>
      <c r="J184" s="35"/>
    </row>
    <row r="185" spans="1:10">
      <c r="B185" s="32" t="s">
        <v>10</v>
      </c>
      <c r="C185" s="35">
        <v>0</v>
      </c>
      <c r="D185" s="35">
        <v>0</v>
      </c>
      <c r="E185" s="35">
        <v>0</v>
      </c>
      <c r="F185" s="35">
        <v>4</v>
      </c>
      <c r="G185" s="35">
        <v>6</v>
      </c>
      <c r="H185" s="35">
        <v>0</v>
      </c>
      <c r="I185" s="35">
        <v>0</v>
      </c>
      <c r="J185" s="35"/>
    </row>
    <row r="186" spans="1:10">
      <c r="B186" s="32" t="s">
        <v>9</v>
      </c>
      <c r="C186" s="35">
        <v>42</v>
      </c>
      <c r="D186" s="35">
        <v>0</v>
      </c>
      <c r="E186" s="35">
        <v>0</v>
      </c>
      <c r="F186" s="35">
        <v>0</v>
      </c>
      <c r="G186" s="35">
        <v>19</v>
      </c>
      <c r="H186" s="35">
        <v>10</v>
      </c>
      <c r="I186" s="35">
        <v>0</v>
      </c>
      <c r="J186" s="35"/>
    </row>
    <row r="187" spans="1:10">
      <c r="B187" s="32" t="s">
        <v>6</v>
      </c>
      <c r="C187" s="35">
        <v>30</v>
      </c>
      <c r="D187" s="35">
        <v>4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/>
    </row>
    <row r="188" spans="1:10" ht="12" thickBot="1">
      <c r="B188" s="33" t="s">
        <v>42</v>
      </c>
      <c r="C188" s="38">
        <f t="shared" ref="C188:E188" si="45">SUM(C173:C187)</f>
        <v>240</v>
      </c>
      <c r="D188" s="38">
        <f t="shared" si="45"/>
        <v>4</v>
      </c>
      <c r="E188" s="38">
        <f t="shared" si="45"/>
        <v>52</v>
      </c>
      <c r="F188" s="38">
        <f>SUM(F173:F187)</f>
        <v>45</v>
      </c>
      <c r="G188" s="38">
        <f>SUM(G173:G187)</f>
        <v>153</v>
      </c>
      <c r="H188" s="38">
        <f>SUM(H173:H187)</f>
        <v>193</v>
      </c>
      <c r="I188" s="38">
        <f>SUM(I173:I187)</f>
        <v>95</v>
      </c>
      <c r="J188" s="38">
        <f>SUM(J173:J187)</f>
        <v>0</v>
      </c>
    </row>
    <row r="189" spans="1:10" ht="12" thickBot="1">
      <c r="C189" s="37"/>
      <c r="D189" s="37"/>
      <c r="E189" s="37"/>
      <c r="F189" s="37"/>
      <c r="G189" s="37"/>
      <c r="H189" s="37"/>
      <c r="I189" s="37"/>
      <c r="J189" s="37"/>
    </row>
    <row r="190" spans="1:10" ht="26.25" customHeight="1">
      <c r="A190" s="117" t="s">
        <v>35</v>
      </c>
      <c r="B190" s="118"/>
      <c r="C190" s="19">
        <v>2011</v>
      </c>
      <c r="D190" s="19">
        <v>2012</v>
      </c>
      <c r="E190" s="19">
        <v>2013</v>
      </c>
      <c r="F190" s="19">
        <v>2014</v>
      </c>
      <c r="G190" s="19">
        <v>2015</v>
      </c>
      <c r="H190" s="19">
        <v>2016</v>
      </c>
      <c r="I190" s="19">
        <v>2017</v>
      </c>
      <c r="J190" s="19">
        <f>J130</f>
        <v>2018</v>
      </c>
    </row>
    <row r="191" spans="1:10">
      <c r="A191" s="32" t="s">
        <v>45</v>
      </c>
      <c r="B191" s="7"/>
      <c r="C191" s="35">
        <f t="shared" ref="C191:J205" si="46">+C59+C113+C154+C173+C131</f>
        <v>207</v>
      </c>
      <c r="D191" s="35">
        <f t="shared" si="46"/>
        <v>106</v>
      </c>
      <c r="E191" s="35">
        <f t="shared" si="46"/>
        <v>0</v>
      </c>
      <c r="F191" s="35">
        <f t="shared" si="46"/>
        <v>20</v>
      </c>
      <c r="G191" s="35">
        <f t="shared" si="46"/>
        <v>15</v>
      </c>
      <c r="H191" s="35">
        <f t="shared" si="46"/>
        <v>41</v>
      </c>
      <c r="I191" s="35">
        <f t="shared" si="46"/>
        <v>232</v>
      </c>
      <c r="J191" s="35">
        <f t="shared" si="46"/>
        <v>63</v>
      </c>
    </row>
    <row r="192" spans="1:10">
      <c r="A192" s="32" t="s">
        <v>11</v>
      </c>
      <c r="B192" s="7"/>
      <c r="C192" s="35">
        <f t="shared" si="46"/>
        <v>0</v>
      </c>
      <c r="D192" s="35">
        <f t="shared" si="46"/>
        <v>0</v>
      </c>
      <c r="E192" s="35">
        <f t="shared" si="46"/>
        <v>0</v>
      </c>
      <c r="F192" s="35">
        <f t="shared" si="46"/>
        <v>0</v>
      </c>
      <c r="G192" s="35">
        <f t="shared" si="46"/>
        <v>0</v>
      </c>
      <c r="H192" s="35">
        <f t="shared" si="46"/>
        <v>0</v>
      </c>
      <c r="I192" s="35">
        <f t="shared" si="46"/>
        <v>0</v>
      </c>
      <c r="J192" s="35">
        <f t="shared" si="46"/>
        <v>0</v>
      </c>
    </row>
    <row r="193" spans="1:10">
      <c r="A193" s="32" t="s">
        <v>8</v>
      </c>
      <c r="B193" s="64"/>
      <c r="C193" s="35">
        <f t="shared" si="46"/>
        <v>25</v>
      </c>
      <c r="D193" s="35">
        <f t="shared" si="46"/>
        <v>142</v>
      </c>
      <c r="E193" s="35">
        <f t="shared" si="46"/>
        <v>15</v>
      </c>
      <c r="F193" s="35">
        <f t="shared" si="46"/>
        <v>20</v>
      </c>
      <c r="G193" s="35">
        <f t="shared" si="46"/>
        <v>1</v>
      </c>
      <c r="H193" s="35">
        <f t="shared" si="46"/>
        <v>0</v>
      </c>
      <c r="I193" s="35">
        <f t="shared" si="46"/>
        <v>0</v>
      </c>
      <c r="J193" s="35">
        <f t="shared" si="46"/>
        <v>0</v>
      </c>
    </row>
    <row r="194" spans="1:10">
      <c r="A194" s="32" t="s">
        <v>44</v>
      </c>
      <c r="B194" s="7"/>
      <c r="C194" s="35">
        <f t="shared" si="46"/>
        <v>1441</v>
      </c>
      <c r="D194" s="35">
        <f t="shared" si="46"/>
        <v>1243</v>
      </c>
      <c r="E194" s="35">
        <f t="shared" si="46"/>
        <v>1101</v>
      </c>
      <c r="F194" s="35">
        <f t="shared" si="46"/>
        <v>895</v>
      </c>
      <c r="G194" s="35">
        <f t="shared" si="46"/>
        <v>617</v>
      </c>
      <c r="H194" s="35">
        <f t="shared" si="46"/>
        <v>596</v>
      </c>
      <c r="I194" s="35">
        <f t="shared" si="46"/>
        <v>844</v>
      </c>
      <c r="J194" s="35">
        <f t="shared" si="46"/>
        <v>0</v>
      </c>
    </row>
    <row r="195" spans="1:10">
      <c r="A195" s="32" t="s">
        <v>16</v>
      </c>
      <c r="B195" s="64"/>
      <c r="C195" s="35">
        <f t="shared" si="46"/>
        <v>1013</v>
      </c>
      <c r="D195" s="35">
        <f t="shared" si="46"/>
        <v>295</v>
      </c>
      <c r="E195" s="35">
        <f t="shared" si="46"/>
        <v>293</v>
      </c>
      <c r="F195" s="35">
        <f t="shared" si="46"/>
        <v>401</v>
      </c>
      <c r="G195" s="35">
        <f t="shared" si="46"/>
        <v>128</v>
      </c>
      <c r="H195" s="35">
        <f t="shared" si="46"/>
        <v>558</v>
      </c>
      <c r="I195" s="35">
        <f t="shared" si="46"/>
        <v>195</v>
      </c>
      <c r="J195" s="35">
        <f t="shared" si="46"/>
        <v>0</v>
      </c>
    </row>
    <row r="196" spans="1:10">
      <c r="A196" s="32" t="s">
        <v>13</v>
      </c>
      <c r="B196" s="64"/>
      <c r="C196" s="35">
        <f t="shared" si="46"/>
        <v>0</v>
      </c>
      <c r="D196" s="35">
        <f t="shared" si="46"/>
        <v>0</v>
      </c>
      <c r="E196" s="35">
        <f t="shared" si="46"/>
        <v>95</v>
      </c>
      <c r="F196" s="35">
        <f t="shared" si="46"/>
        <v>0</v>
      </c>
      <c r="G196" s="35">
        <f t="shared" si="46"/>
        <v>130</v>
      </c>
      <c r="H196" s="35">
        <f t="shared" si="46"/>
        <v>0</v>
      </c>
      <c r="I196" s="35">
        <f t="shared" si="46"/>
        <v>20</v>
      </c>
      <c r="J196" s="35">
        <f t="shared" si="46"/>
        <v>48</v>
      </c>
    </row>
    <row r="197" spans="1:10">
      <c r="A197" s="79" t="s">
        <v>5</v>
      </c>
      <c r="B197" s="64"/>
      <c r="C197" s="35">
        <f t="shared" si="46"/>
        <v>99</v>
      </c>
      <c r="D197" s="35">
        <f t="shared" si="46"/>
        <v>62</v>
      </c>
      <c r="E197" s="35">
        <f t="shared" si="46"/>
        <v>60</v>
      </c>
      <c r="F197" s="35">
        <f t="shared" si="46"/>
        <v>0</v>
      </c>
      <c r="G197" s="35">
        <f t="shared" si="46"/>
        <v>16</v>
      </c>
      <c r="H197" s="35">
        <f t="shared" si="46"/>
        <v>34</v>
      </c>
      <c r="I197" s="35">
        <f t="shared" si="46"/>
        <v>75</v>
      </c>
      <c r="J197" s="35">
        <f t="shared" si="46"/>
        <v>0</v>
      </c>
    </row>
    <row r="198" spans="1:10">
      <c r="A198" s="32" t="s">
        <v>14</v>
      </c>
      <c r="B198" s="32"/>
      <c r="C198" s="35">
        <f t="shared" si="46"/>
        <v>52</v>
      </c>
      <c r="D198" s="35">
        <f t="shared" si="46"/>
        <v>0</v>
      </c>
      <c r="E198" s="35">
        <f t="shared" si="46"/>
        <v>6</v>
      </c>
      <c r="F198" s="35">
        <f t="shared" si="46"/>
        <v>0</v>
      </c>
      <c r="G198" s="35">
        <f t="shared" si="46"/>
        <v>0</v>
      </c>
      <c r="H198" s="35">
        <f t="shared" si="46"/>
        <v>0</v>
      </c>
      <c r="I198" s="35">
        <f t="shared" si="46"/>
        <v>24</v>
      </c>
      <c r="J198" s="35">
        <f t="shared" si="46"/>
        <v>0</v>
      </c>
    </row>
    <row r="199" spans="1:10">
      <c r="A199" s="80" t="s">
        <v>12</v>
      </c>
      <c r="B199" s="64"/>
      <c r="C199" s="35">
        <f t="shared" si="46"/>
        <v>0</v>
      </c>
      <c r="D199" s="35">
        <f t="shared" si="46"/>
        <v>0</v>
      </c>
      <c r="E199" s="35">
        <f t="shared" si="46"/>
        <v>0</v>
      </c>
      <c r="F199" s="35">
        <f t="shared" si="46"/>
        <v>0</v>
      </c>
      <c r="G199" s="35">
        <f t="shared" si="46"/>
        <v>0</v>
      </c>
      <c r="H199" s="35">
        <f t="shared" si="46"/>
        <v>0</v>
      </c>
      <c r="I199" s="35">
        <f t="shared" si="46"/>
        <v>0</v>
      </c>
      <c r="J199" s="35">
        <f t="shared" si="46"/>
        <v>0</v>
      </c>
    </row>
    <row r="200" spans="1:10">
      <c r="A200" s="32" t="s">
        <v>4</v>
      </c>
      <c r="B200" s="64"/>
      <c r="C200" s="35">
        <f t="shared" si="46"/>
        <v>0</v>
      </c>
      <c r="D200" s="35">
        <f t="shared" si="46"/>
        <v>0</v>
      </c>
      <c r="E200" s="35">
        <f t="shared" si="46"/>
        <v>0</v>
      </c>
      <c r="F200" s="35">
        <f t="shared" si="46"/>
        <v>0</v>
      </c>
      <c r="G200" s="35">
        <f t="shared" si="46"/>
        <v>0</v>
      </c>
      <c r="H200" s="35">
        <f t="shared" si="46"/>
        <v>0</v>
      </c>
      <c r="I200" s="35">
        <f t="shared" si="46"/>
        <v>0</v>
      </c>
      <c r="J200" s="35">
        <f t="shared" si="46"/>
        <v>0</v>
      </c>
    </row>
    <row r="201" spans="1:10">
      <c r="A201" s="32" t="s">
        <v>31</v>
      </c>
      <c r="B201" s="64"/>
      <c r="C201" s="35">
        <f t="shared" si="46"/>
        <v>40</v>
      </c>
      <c r="D201" s="35">
        <f t="shared" si="46"/>
        <v>16</v>
      </c>
      <c r="E201" s="35">
        <f t="shared" si="46"/>
        <v>0</v>
      </c>
      <c r="F201" s="35">
        <f t="shared" si="46"/>
        <v>0</v>
      </c>
      <c r="G201" s="35">
        <f t="shared" si="46"/>
        <v>0</v>
      </c>
      <c r="H201" s="35">
        <f t="shared" si="46"/>
        <v>0</v>
      </c>
      <c r="I201" s="35">
        <f t="shared" si="46"/>
        <v>58</v>
      </c>
      <c r="J201" s="35">
        <f t="shared" si="46"/>
        <v>0</v>
      </c>
    </row>
    <row r="202" spans="1:10">
      <c r="A202" s="32" t="s">
        <v>7</v>
      </c>
      <c r="B202" s="64"/>
      <c r="C202" s="35">
        <f t="shared" si="46"/>
        <v>156</v>
      </c>
      <c r="D202" s="35">
        <f t="shared" si="46"/>
        <v>0</v>
      </c>
      <c r="E202" s="35">
        <f t="shared" si="46"/>
        <v>12</v>
      </c>
      <c r="F202" s="35">
        <f t="shared" si="46"/>
        <v>13</v>
      </c>
      <c r="G202" s="35">
        <f t="shared" si="46"/>
        <v>0</v>
      </c>
      <c r="H202" s="35">
        <f t="shared" si="46"/>
        <v>0</v>
      </c>
      <c r="I202" s="35">
        <f t="shared" si="46"/>
        <v>0</v>
      </c>
      <c r="J202" s="35">
        <f t="shared" si="46"/>
        <v>0</v>
      </c>
    </row>
    <row r="203" spans="1:10">
      <c r="A203" s="32" t="s">
        <v>10</v>
      </c>
      <c r="B203" s="7"/>
      <c r="C203" s="35">
        <f t="shared" si="46"/>
        <v>40</v>
      </c>
      <c r="D203" s="35">
        <f t="shared" si="46"/>
        <v>0</v>
      </c>
      <c r="E203" s="35">
        <f t="shared" si="46"/>
        <v>0</v>
      </c>
      <c r="F203" s="35">
        <f t="shared" si="46"/>
        <v>8</v>
      </c>
      <c r="G203" s="35">
        <f t="shared" si="46"/>
        <v>6</v>
      </c>
      <c r="H203" s="35">
        <f t="shared" si="46"/>
        <v>0</v>
      </c>
      <c r="I203" s="35">
        <f t="shared" si="46"/>
        <v>0</v>
      </c>
      <c r="J203" s="35">
        <f t="shared" si="46"/>
        <v>0</v>
      </c>
    </row>
    <row r="204" spans="1:10">
      <c r="A204" s="32" t="s">
        <v>9</v>
      </c>
      <c r="B204" s="7"/>
      <c r="C204" s="35">
        <f t="shared" si="46"/>
        <v>42</v>
      </c>
      <c r="D204" s="35">
        <f t="shared" si="46"/>
        <v>0</v>
      </c>
      <c r="E204" s="35">
        <f t="shared" si="46"/>
        <v>28</v>
      </c>
      <c r="F204" s="35">
        <f t="shared" si="46"/>
        <v>16</v>
      </c>
      <c r="G204" s="35">
        <f t="shared" si="46"/>
        <v>19</v>
      </c>
      <c r="H204" s="35">
        <f t="shared" si="46"/>
        <v>22</v>
      </c>
      <c r="I204" s="35">
        <f t="shared" si="46"/>
        <v>0</v>
      </c>
      <c r="J204" s="35">
        <f t="shared" si="46"/>
        <v>0</v>
      </c>
    </row>
    <row r="205" spans="1:10">
      <c r="A205" s="32" t="s">
        <v>6</v>
      </c>
      <c r="B205" s="7"/>
      <c r="C205" s="35">
        <f t="shared" si="46"/>
        <v>30</v>
      </c>
      <c r="D205" s="35">
        <f t="shared" si="46"/>
        <v>5</v>
      </c>
      <c r="E205" s="35">
        <f t="shared" si="46"/>
        <v>0</v>
      </c>
      <c r="F205" s="35">
        <f t="shared" si="46"/>
        <v>6</v>
      </c>
      <c r="G205" s="35">
        <f t="shared" si="46"/>
        <v>0</v>
      </c>
      <c r="H205" s="35">
        <f t="shared" si="46"/>
        <v>80</v>
      </c>
      <c r="I205" s="35">
        <f t="shared" si="46"/>
        <v>0</v>
      </c>
      <c r="J205" s="35">
        <f t="shared" si="46"/>
        <v>0</v>
      </c>
    </row>
    <row r="206" spans="1:10" ht="12" thickBot="1">
      <c r="A206" s="119" t="s">
        <v>42</v>
      </c>
      <c r="B206" s="120"/>
      <c r="C206" s="38">
        <f t="shared" ref="C206:E206" si="47">SUM(C191:C205)</f>
        <v>3145</v>
      </c>
      <c r="D206" s="38">
        <f t="shared" si="47"/>
        <v>1869</v>
      </c>
      <c r="E206" s="38">
        <f t="shared" si="47"/>
        <v>1610</v>
      </c>
      <c r="F206" s="38">
        <f>SUM(F191:F205)</f>
        <v>1379</v>
      </c>
      <c r="G206" s="38">
        <f>SUM(G191:G205)</f>
        <v>932</v>
      </c>
      <c r="H206" s="38">
        <f>SUM(H191:H205)</f>
        <v>1331</v>
      </c>
      <c r="I206" s="38">
        <f>SUM(I191:I205)</f>
        <v>1448</v>
      </c>
      <c r="J206" s="38">
        <f>SUM(J191:J205)</f>
        <v>111</v>
      </c>
    </row>
    <row r="207" spans="1:10">
      <c r="B207" s="10"/>
    </row>
    <row r="208" spans="1:10">
      <c r="A208" s="20" t="s">
        <v>64</v>
      </c>
    </row>
    <row r="209" spans="1:4">
      <c r="A209" s="20" t="s">
        <v>50</v>
      </c>
    </row>
    <row r="210" spans="1:4" s="75" customFormat="1">
      <c r="A210" s="70" t="str">
        <f>'Viviendas Iniciadas'!A90</f>
        <v>Azkenengo eguneratzea 2018/04/16 - Última actualización a 16/04/2018</v>
      </c>
      <c r="B210" s="70"/>
      <c r="C210" s="70"/>
      <c r="D210" s="70"/>
    </row>
    <row r="211" spans="1:4">
      <c r="A211" s="67" t="str">
        <f>'Viviendas Iniciadas'!A86</f>
        <v>(*)EEE buruzko estatistikakoak eta Sailkoak/de la EDYVI y del Departamento</v>
      </c>
    </row>
    <row r="212" spans="1:4">
      <c r="A212" s="67" t="str">
        <f>'Viviendas Iniciadas'!A87</f>
        <v>(**)EEEko daturik gabe/ Sin datos de EDYVI</v>
      </c>
    </row>
    <row r="216" spans="1:4">
      <c r="B216" s="59"/>
    </row>
    <row r="217" spans="1:4">
      <c r="B217" s="59"/>
    </row>
  </sheetData>
  <mergeCells count="6">
    <mergeCell ref="A206:B206"/>
    <mergeCell ref="A58:B58"/>
    <mergeCell ref="A112:B112"/>
    <mergeCell ref="A190:B190"/>
    <mergeCell ref="A74:B74"/>
    <mergeCell ref="A128:B128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75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9" man="1"/>
    <brk id="147" max="9" man="1"/>
    <brk id="212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75" workbookViewId="0">
      <selection activeCell="F1" sqref="F1"/>
    </sheetView>
  </sheetViews>
  <sheetFormatPr baseColWidth="10" defaultColWidth="12" defaultRowHeight="11.25"/>
  <cols>
    <col min="1" max="1" width="20" style="40" customWidth="1"/>
    <col min="2" max="2" width="39.140625" style="40" bestFit="1" customWidth="1"/>
    <col min="3" max="10" width="6.5703125" style="104" customWidth="1"/>
    <col min="11" max="16384" width="12" style="40"/>
  </cols>
  <sheetData>
    <row r="1" spans="1:10">
      <c r="A1" s="4" t="s">
        <v>91</v>
      </c>
    </row>
    <row r="2" spans="1:10" ht="11.25" customHeight="1">
      <c r="A2" s="4" t="s">
        <v>77</v>
      </c>
      <c r="B2" s="4"/>
    </row>
    <row r="3" spans="1:10" ht="11.25" customHeight="1">
      <c r="A3" s="4"/>
      <c r="B3" s="4"/>
    </row>
    <row r="4" spans="1:10">
      <c r="A4" s="41" t="s">
        <v>41</v>
      </c>
      <c r="B4" s="42" t="s">
        <v>40</v>
      </c>
      <c r="C4" s="105">
        <v>2011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</row>
    <row r="5" spans="1:10" s="43" customFormat="1" ht="22.5">
      <c r="A5" s="123" t="s">
        <v>15</v>
      </c>
      <c r="B5" s="50" t="s">
        <v>27</v>
      </c>
      <c r="C5" s="47">
        <v>0</v>
      </c>
      <c r="D5" s="47">
        <v>0</v>
      </c>
      <c r="E5" s="47">
        <v>38</v>
      </c>
      <c r="F5" s="47">
        <v>0</v>
      </c>
      <c r="G5" s="47">
        <v>0</v>
      </c>
      <c r="H5" s="47">
        <v>0</v>
      </c>
      <c r="I5" s="47">
        <v>67</v>
      </c>
      <c r="J5" s="47">
        <v>0</v>
      </c>
    </row>
    <row r="6" spans="1:10" s="43" customFormat="1" ht="22.5">
      <c r="A6" s="124"/>
      <c r="B6" s="51" t="s">
        <v>32</v>
      </c>
      <c r="C6" s="48">
        <v>0</v>
      </c>
      <c r="D6" s="48">
        <v>0</v>
      </c>
      <c r="E6" s="48">
        <v>63</v>
      </c>
      <c r="F6" s="48">
        <v>0</v>
      </c>
      <c r="G6" s="48">
        <v>0</v>
      </c>
      <c r="H6" s="48">
        <v>3</v>
      </c>
      <c r="I6" s="48">
        <v>0</v>
      </c>
      <c r="J6" s="48">
        <v>0</v>
      </c>
    </row>
    <row r="7" spans="1:10" s="43" customFormat="1" ht="22.5">
      <c r="A7" s="124"/>
      <c r="B7" s="51" t="s">
        <v>34</v>
      </c>
      <c r="C7" s="48">
        <v>0</v>
      </c>
      <c r="D7" s="48">
        <v>0</v>
      </c>
      <c r="E7" s="48">
        <v>108</v>
      </c>
      <c r="F7" s="48">
        <v>0</v>
      </c>
      <c r="G7" s="48">
        <v>78</v>
      </c>
      <c r="H7" s="48"/>
      <c r="I7" s="48">
        <v>294</v>
      </c>
      <c r="J7" s="48">
        <v>0</v>
      </c>
    </row>
    <row r="8" spans="1:10" s="43" customFormat="1" ht="22.5">
      <c r="A8" s="124"/>
      <c r="B8" s="50" t="s">
        <v>58</v>
      </c>
      <c r="C8" s="48"/>
      <c r="D8" s="48"/>
      <c r="E8" s="48">
        <v>45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</row>
    <row r="9" spans="1:10" s="43" customFormat="1" ht="22.5">
      <c r="A9" s="124"/>
      <c r="B9" s="51" t="s">
        <v>33</v>
      </c>
      <c r="C9" s="48">
        <v>278</v>
      </c>
      <c r="D9" s="48">
        <v>549</v>
      </c>
      <c r="E9" s="48">
        <v>44</v>
      </c>
      <c r="F9" s="48">
        <v>0</v>
      </c>
      <c r="G9" s="48">
        <v>0</v>
      </c>
      <c r="H9" s="48">
        <v>115</v>
      </c>
      <c r="I9" s="48">
        <v>0</v>
      </c>
      <c r="J9" s="48">
        <v>0</v>
      </c>
    </row>
    <row r="10" spans="1:10" s="43" customFormat="1" ht="22.5">
      <c r="A10" s="124"/>
      <c r="B10" s="51" t="s">
        <v>73</v>
      </c>
      <c r="C10" s="48">
        <v>0</v>
      </c>
      <c r="D10" s="48">
        <v>289</v>
      </c>
      <c r="E10" s="48">
        <v>3</v>
      </c>
      <c r="F10" s="48">
        <v>40</v>
      </c>
      <c r="G10" s="48">
        <v>0</v>
      </c>
      <c r="H10" s="48">
        <v>117</v>
      </c>
      <c r="I10" s="48">
        <v>104</v>
      </c>
      <c r="J10" s="48">
        <v>0</v>
      </c>
    </row>
    <row r="11" spans="1:10" s="43" customFormat="1" ht="24" customHeight="1">
      <c r="A11" s="124"/>
      <c r="B11" s="51" t="s">
        <v>69</v>
      </c>
      <c r="C11" s="48">
        <v>0</v>
      </c>
      <c r="D11" s="48">
        <v>86</v>
      </c>
      <c r="E11" s="48">
        <v>0</v>
      </c>
      <c r="F11" s="48">
        <v>0</v>
      </c>
      <c r="G11" s="48">
        <v>0</v>
      </c>
      <c r="H11" s="48">
        <v>60</v>
      </c>
      <c r="I11" s="48">
        <v>66</v>
      </c>
      <c r="J11" s="48">
        <v>0</v>
      </c>
    </row>
    <row r="12" spans="1:10" s="43" customFormat="1" ht="24.75" customHeight="1">
      <c r="A12" s="125"/>
      <c r="B12" s="109" t="s">
        <v>87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A13" s="54" t="s">
        <v>22</v>
      </c>
      <c r="B13" s="52"/>
      <c r="C13" s="53">
        <f t="shared" ref="C13:J13" si="0">SUM(C5:C12)</f>
        <v>278</v>
      </c>
      <c r="D13" s="53">
        <f t="shared" si="0"/>
        <v>924</v>
      </c>
      <c r="E13" s="53">
        <f t="shared" si="0"/>
        <v>301</v>
      </c>
      <c r="F13" s="53">
        <f t="shared" si="0"/>
        <v>40</v>
      </c>
      <c r="G13" s="53">
        <f t="shared" si="0"/>
        <v>78</v>
      </c>
      <c r="H13" s="53">
        <f t="shared" si="0"/>
        <v>295</v>
      </c>
      <c r="I13" s="53">
        <f t="shared" si="0"/>
        <v>531</v>
      </c>
      <c r="J13" s="53">
        <f t="shared" si="0"/>
        <v>0</v>
      </c>
    </row>
    <row r="14" spans="1:10" s="43" customFormat="1" ht="22.5">
      <c r="A14" s="126" t="s">
        <v>62</v>
      </c>
      <c r="B14" s="50" t="s">
        <v>27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A15" s="127"/>
      <c r="B15" s="51" t="s">
        <v>32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A16" s="127"/>
      <c r="B16" s="51" t="s">
        <v>34</v>
      </c>
      <c r="C16" s="48">
        <v>0</v>
      </c>
      <c r="D16" s="48">
        <v>0</v>
      </c>
      <c r="E16" s="48">
        <v>0</v>
      </c>
      <c r="F16" s="48">
        <v>70</v>
      </c>
      <c r="G16" s="48">
        <v>0</v>
      </c>
      <c r="H16" s="48">
        <v>232</v>
      </c>
      <c r="I16" s="48">
        <v>0</v>
      </c>
      <c r="J16" s="48">
        <v>0</v>
      </c>
    </row>
    <row r="17" spans="1:10" s="43" customFormat="1" ht="22.5">
      <c r="A17" s="127"/>
      <c r="B17" s="50" t="s">
        <v>58</v>
      </c>
      <c r="C17" s="48"/>
      <c r="D17" s="48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s="43" customFormat="1" ht="22.5">
      <c r="A18" s="127"/>
      <c r="B18" s="51" t="s">
        <v>33</v>
      </c>
      <c r="C18" s="48">
        <v>241</v>
      </c>
      <c r="D18" s="48">
        <v>24</v>
      </c>
      <c r="E18" s="48">
        <v>0</v>
      </c>
      <c r="F18" s="48">
        <v>48</v>
      </c>
      <c r="G18" s="48">
        <v>22</v>
      </c>
      <c r="H18" s="48">
        <v>162</v>
      </c>
      <c r="I18" s="48">
        <v>6</v>
      </c>
      <c r="J18" s="48">
        <v>0</v>
      </c>
    </row>
    <row r="19" spans="1:10" s="43" customFormat="1" ht="22.5">
      <c r="A19" s="127"/>
      <c r="B19" s="51" t="s">
        <v>73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s="43" customFormat="1" ht="24.75" customHeight="1">
      <c r="A20" s="127"/>
      <c r="B20" s="51" t="s">
        <v>69</v>
      </c>
      <c r="C20" s="48">
        <v>0</v>
      </c>
      <c r="D20" s="48">
        <v>0</v>
      </c>
      <c r="E20" s="48">
        <v>0</v>
      </c>
      <c r="F20" s="48">
        <v>55</v>
      </c>
      <c r="G20" s="48">
        <v>0</v>
      </c>
      <c r="H20" s="48">
        <v>0</v>
      </c>
      <c r="I20" s="48">
        <v>0</v>
      </c>
      <c r="J20" s="48">
        <v>0</v>
      </c>
    </row>
    <row r="21" spans="1:10" s="43" customFormat="1" ht="25.5" customHeight="1">
      <c r="A21" s="128"/>
      <c r="B21" s="109" t="s">
        <v>87</v>
      </c>
      <c r="C21" s="48">
        <v>0</v>
      </c>
      <c r="D21" s="48">
        <v>0</v>
      </c>
      <c r="E21" s="48">
        <v>0</v>
      </c>
      <c r="F21" s="48">
        <v>0</v>
      </c>
      <c r="G21" s="48">
        <v>44</v>
      </c>
      <c r="H21" s="48">
        <v>113</v>
      </c>
      <c r="I21" s="48">
        <v>0</v>
      </c>
      <c r="J21" s="48">
        <v>0</v>
      </c>
    </row>
    <row r="22" spans="1:10" s="43" customFormat="1" ht="15" customHeight="1">
      <c r="A22" s="54" t="s">
        <v>22</v>
      </c>
      <c r="B22" s="52"/>
      <c r="C22" s="53">
        <f t="shared" ref="C22:J22" si="1">SUM(C14:C21)</f>
        <v>241</v>
      </c>
      <c r="D22" s="53">
        <f t="shared" si="1"/>
        <v>24</v>
      </c>
      <c r="E22" s="53">
        <f t="shared" si="1"/>
        <v>0</v>
      </c>
      <c r="F22" s="53">
        <f t="shared" si="1"/>
        <v>173</v>
      </c>
      <c r="G22" s="53">
        <f t="shared" si="1"/>
        <v>66</v>
      </c>
      <c r="H22" s="53">
        <f t="shared" si="1"/>
        <v>507</v>
      </c>
      <c r="I22" s="53">
        <f t="shared" si="1"/>
        <v>6</v>
      </c>
      <c r="J22" s="53">
        <f t="shared" si="1"/>
        <v>0</v>
      </c>
    </row>
    <row r="23" spans="1:10" s="43" customFormat="1" ht="22.5">
      <c r="A23" s="123" t="s">
        <v>3</v>
      </c>
      <c r="B23" s="50" t="s">
        <v>27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s="43" customFormat="1" ht="22.5">
      <c r="A24" s="124"/>
      <c r="B24" s="51" t="s">
        <v>32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126</v>
      </c>
      <c r="J24" s="48">
        <v>63</v>
      </c>
    </row>
    <row r="25" spans="1:10" s="43" customFormat="1" ht="22.5">
      <c r="A25" s="124"/>
      <c r="B25" s="51" t="s">
        <v>34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1:10" s="43" customFormat="1" ht="22.5">
      <c r="A26" s="124"/>
      <c r="B26" s="50" t="s">
        <v>58</v>
      </c>
      <c r="C26" s="48"/>
      <c r="D26" s="48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1:10" s="43" customFormat="1" ht="22.5">
      <c r="A27" s="124"/>
      <c r="B27" s="51" t="s">
        <v>33</v>
      </c>
      <c r="C27" s="48">
        <v>155</v>
      </c>
      <c r="D27" s="48">
        <v>15</v>
      </c>
      <c r="E27" s="48">
        <v>0</v>
      </c>
      <c r="F27" s="48">
        <v>20</v>
      </c>
      <c r="G27" s="48">
        <v>15</v>
      </c>
      <c r="H27" s="48">
        <v>40</v>
      </c>
      <c r="I27" s="48">
        <v>52</v>
      </c>
      <c r="J27" s="48">
        <v>0</v>
      </c>
    </row>
    <row r="28" spans="1:10" s="43" customFormat="1" ht="22.5">
      <c r="A28" s="124"/>
      <c r="B28" s="51" t="s">
        <v>73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</row>
    <row r="29" spans="1:10" s="43" customFormat="1" ht="22.5">
      <c r="A29" s="124"/>
      <c r="B29" s="51" t="s">
        <v>69</v>
      </c>
      <c r="C29" s="48">
        <v>0</v>
      </c>
      <c r="D29" s="48">
        <v>79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1:10" s="43" customFormat="1" ht="25.5" customHeight="1">
      <c r="A30" s="125"/>
      <c r="B30" s="109" t="s">
        <v>87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</row>
    <row r="31" spans="1:10" s="43" customFormat="1" ht="12.75" customHeight="1">
      <c r="A31" s="54" t="s">
        <v>22</v>
      </c>
      <c r="B31" s="52"/>
      <c r="C31" s="53">
        <f t="shared" ref="C31:J31" si="2">SUM(C23:C30)</f>
        <v>155</v>
      </c>
      <c r="D31" s="53">
        <f t="shared" si="2"/>
        <v>94</v>
      </c>
      <c r="E31" s="53">
        <f t="shared" si="2"/>
        <v>0</v>
      </c>
      <c r="F31" s="53">
        <f t="shared" si="2"/>
        <v>20</v>
      </c>
      <c r="G31" s="53">
        <f t="shared" si="2"/>
        <v>15</v>
      </c>
      <c r="H31" s="53">
        <f t="shared" si="2"/>
        <v>40</v>
      </c>
      <c r="I31" s="53">
        <f t="shared" si="2"/>
        <v>178</v>
      </c>
      <c r="J31" s="53">
        <f t="shared" si="2"/>
        <v>63</v>
      </c>
    </row>
    <row r="32" spans="1:10" s="46" customFormat="1" ht="12" thickBot="1">
      <c r="A32" s="44" t="s">
        <v>61</v>
      </c>
      <c r="B32" s="45"/>
      <c r="C32" s="49">
        <f t="shared" ref="C32:J32" si="3">SUM(C31,C22,C13)</f>
        <v>674</v>
      </c>
      <c r="D32" s="49">
        <f t="shared" si="3"/>
        <v>1042</v>
      </c>
      <c r="E32" s="49">
        <f t="shared" si="3"/>
        <v>301</v>
      </c>
      <c r="F32" s="49">
        <f t="shared" si="3"/>
        <v>233</v>
      </c>
      <c r="G32" s="49">
        <f t="shared" si="3"/>
        <v>159</v>
      </c>
      <c r="H32" s="49">
        <f t="shared" si="3"/>
        <v>842</v>
      </c>
      <c r="I32" s="49">
        <f t="shared" si="3"/>
        <v>715</v>
      </c>
      <c r="J32" s="49">
        <f t="shared" si="3"/>
        <v>63</v>
      </c>
    </row>
    <row r="33" spans="1:10" s="46" customFormat="1">
      <c r="A33" s="111"/>
      <c r="B33" s="111"/>
      <c r="C33" s="112"/>
      <c r="D33" s="112"/>
      <c r="E33" s="112"/>
      <c r="F33" s="112"/>
      <c r="G33" s="112"/>
      <c r="H33" s="112"/>
      <c r="I33" s="112"/>
      <c r="J33" s="112"/>
    </row>
    <row r="34" spans="1:10">
      <c r="A34" s="20" t="s">
        <v>64</v>
      </c>
    </row>
    <row r="35" spans="1:10">
      <c r="A35" s="20" t="s">
        <v>18</v>
      </c>
    </row>
    <row r="36" spans="1:10" s="76" customFormat="1">
      <c r="A36" s="70" t="str">
        <f>'Viviendas Iniciadas'!A90</f>
        <v>Azkenengo eguneratzea 2018/04/16 - Última actualización a 16/04/2018</v>
      </c>
      <c r="B36" s="70"/>
      <c r="C36" s="70"/>
      <c r="D36" s="70"/>
      <c r="E36" s="99"/>
      <c r="F36" s="99"/>
      <c r="G36" s="99"/>
      <c r="H36" s="106"/>
      <c r="I36" s="106"/>
      <c r="J36" s="106"/>
    </row>
    <row r="37" spans="1:10">
      <c r="A37" s="67" t="str">
        <f>'Viviendas Iniciadas'!A86</f>
        <v>(*)EEE buruzko estatistikakoak eta Sailkoak/de la EDYVI y del Departamento</v>
      </c>
      <c r="B37" s="22"/>
      <c r="C37" s="2"/>
      <c r="D37" s="2"/>
      <c r="E37" s="2"/>
      <c r="F37" s="2"/>
      <c r="G37" s="2"/>
      <c r="H37" s="2"/>
      <c r="I37" s="2"/>
      <c r="J37" s="2"/>
    </row>
    <row r="38" spans="1:10">
      <c r="A38" s="67" t="str">
        <f>'Viviendas Iniciadas'!A87</f>
        <v>(**)EEEko daturik gabe/ Sin datos de EDYVI</v>
      </c>
    </row>
  </sheetData>
  <mergeCells count="3">
    <mergeCell ref="A23:A30"/>
    <mergeCell ref="A5:A12"/>
    <mergeCell ref="A14:A2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92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2018-04-17T10:12:35Z</cp:lastPrinted>
  <dcterms:created xsi:type="dcterms:W3CDTF">1998-10-07T11:16:46Z</dcterms:created>
  <dcterms:modified xsi:type="dcterms:W3CDTF">2018-04-17T10:33:03Z</dcterms:modified>
</cp:coreProperties>
</file>